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dr\Downloads\"/>
    </mc:Choice>
  </mc:AlternateContent>
  <xr:revisionPtr revIDLastSave="0" documentId="13_ncr:1_{DFADDF28-6D09-4722-9747-5A9DDCE3262B}" xr6:coauthVersionLast="46" xr6:coauthVersionMax="46" xr10:uidLastSave="{00000000-0000-0000-0000-000000000000}"/>
  <bookViews>
    <workbookView xWindow="1560" yWindow="270" windowWidth="21255" windowHeight="15330" xr2:uid="{00000000-000D-0000-FFFF-FFFF00000000}"/>
  </bookViews>
  <sheets>
    <sheet name="Total" sheetId="4" r:id="rId1"/>
    <sheet name="Udgående" sheetId="9" r:id="rId2"/>
    <sheet name="Indgående" sheetId="10" r:id="rId3"/>
    <sheet name="Køb i udlandet varer" sheetId="14" r:id="rId4"/>
    <sheet name="Køb i udlandet ydelser" sheetId="18" r:id="rId5"/>
    <sheet name="Rubrik B1 varer" sheetId="17" r:id="rId6"/>
    <sheet name="Rubrik B2 varer" sheetId="21" r:id="rId7"/>
    <sheet name="Rubrik B ydelser" sheetId="22" r:id="rId8"/>
    <sheet name="Rubrik C" sheetId="23" r:id="rId9"/>
    <sheet name="Eksempel og vejledning" sheetId="13" r:id="rId10"/>
    <sheet name="Balance" sheetId="16" r:id="rId11"/>
  </sheets>
  <definedNames>
    <definedName name="_xlnm._FilterDatabase" localSheetId="10" hidden="1">Balance!$A$4:$F$96</definedName>
    <definedName name="BESKRIV" localSheetId="9">#REF!</definedName>
    <definedName name="BESKRIV" localSheetId="3">#REF!</definedName>
    <definedName name="BESKRIV" localSheetId="4">#REF!</definedName>
    <definedName name="BESKRIV" localSheetId="7">#REF!</definedName>
    <definedName name="BESKRIV" localSheetId="5">#REF!</definedName>
    <definedName name="BESKRIV" localSheetId="6">#REF!</definedName>
    <definedName name="BESKRIV" localSheetId="8">#REF!</definedName>
    <definedName name="BESKRIV">#REF!</definedName>
    <definedName name="Category">#REF!</definedName>
    <definedName name="EU_salg___Rubrik_B__varer">#REF!</definedName>
    <definedName name="Indeks">#REF!</definedName>
    <definedName name="_xlnm.Print_Area" localSheetId="9">'Eksempel og vejledning'!$A$2:$F$54</definedName>
    <definedName name="_xlnm.Print_Area" localSheetId="0">Total!$A$2:$G$67</definedName>
    <definedName name="_xlnm.Print_Titles" localSheetId="9">'Eksempel og vejledning'!$2:$3</definedName>
    <definedName name="_xlnm.Print_Titles" localSheetId="2">Indgående!$6:$6</definedName>
    <definedName name="_xlnm.Print_Titles" localSheetId="3">'Køb i udlandet varer'!$6:$6</definedName>
    <definedName name="_xlnm.Print_Titles" localSheetId="4">'Køb i udlandet ydelser'!$6:$6</definedName>
    <definedName name="_xlnm.Print_Titles" localSheetId="7">'Rubrik B ydelser'!$6:$6</definedName>
    <definedName name="_xlnm.Print_Titles" localSheetId="5">'Rubrik B1 varer'!$6:$6</definedName>
    <definedName name="_xlnm.Print_Titles" localSheetId="6">'Rubrik B2 varer'!$6:$6</definedName>
    <definedName name="_xlnm.Print_Titles" localSheetId="8">'Rubrik C'!$6:$6</definedName>
    <definedName name="_xlnm.Print_Titles" localSheetId="0">Total!$2:$2</definedName>
    <definedName name="_xlnm.Print_Titles" localSheetId="1">Udgående!$2:$4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2" i="4" l="1"/>
  <c r="G31" i="4"/>
  <c r="G30" i="4"/>
  <c r="G29" i="4"/>
  <c r="G28" i="4"/>
  <c r="G27" i="4"/>
  <c r="G26" i="4"/>
  <c r="G25" i="4"/>
  <c r="G24" i="4"/>
  <c r="G21" i="4"/>
  <c r="G18" i="4"/>
  <c r="G17" i="4"/>
  <c r="G16" i="4"/>
  <c r="G15" i="4"/>
  <c r="G11" i="4"/>
  <c r="G10" i="4"/>
  <c r="N38" i="4" l="1"/>
  <c r="M38" i="4"/>
  <c r="L38" i="4"/>
  <c r="E20" i="23"/>
  <c r="E19" i="23"/>
  <c r="E12" i="23"/>
  <c r="F12" i="23" s="1"/>
  <c r="E11" i="23"/>
  <c r="F11" i="23" s="1"/>
  <c r="E10" i="23"/>
  <c r="F10" i="23" s="1"/>
  <c r="E9" i="23"/>
  <c r="F9" i="23" s="1"/>
  <c r="E8" i="23"/>
  <c r="F8" i="23" s="1"/>
  <c r="C7" i="23"/>
  <c r="E7" i="23" s="1"/>
  <c r="B7" i="23"/>
  <c r="E20" i="22"/>
  <c r="E19" i="22"/>
  <c r="E12" i="22"/>
  <c r="F12" i="22" s="1"/>
  <c r="E11" i="22"/>
  <c r="F11" i="22" s="1"/>
  <c r="E10" i="22"/>
  <c r="F10" i="22" s="1"/>
  <c r="E9" i="22"/>
  <c r="F9" i="22" s="1"/>
  <c r="E8" i="22"/>
  <c r="F8" i="22" s="1"/>
  <c r="C7" i="22"/>
  <c r="E7" i="22" s="1"/>
  <c r="B7" i="22"/>
  <c r="E20" i="21"/>
  <c r="E19" i="21"/>
  <c r="F12" i="21"/>
  <c r="E12" i="21"/>
  <c r="E11" i="21"/>
  <c r="F11" i="21" s="1"/>
  <c r="E10" i="21"/>
  <c r="F10" i="21" s="1"/>
  <c r="E9" i="21"/>
  <c r="F9" i="21" s="1"/>
  <c r="F8" i="21"/>
  <c r="E8" i="21"/>
  <c r="C7" i="21"/>
  <c r="E7" i="21" s="1"/>
  <c r="B7" i="21"/>
  <c r="C7" i="17"/>
  <c r="C7" i="9"/>
  <c r="C7" i="10"/>
  <c r="C7" i="14"/>
  <c r="C7" i="18"/>
  <c r="E7" i="18" s="1"/>
  <c r="B7" i="17"/>
  <c r="K38" i="4"/>
  <c r="J38" i="4"/>
  <c r="I38" i="4"/>
  <c r="D14" i="4"/>
  <c r="D19" i="4" s="1"/>
  <c r="N33" i="4"/>
  <c r="M33" i="4"/>
  <c r="L33" i="4"/>
  <c r="K33" i="4"/>
  <c r="J33" i="4"/>
  <c r="I33" i="4"/>
  <c r="D33" i="4"/>
  <c r="E22" i="18"/>
  <c r="E21" i="18"/>
  <c r="E12" i="18"/>
  <c r="J12" i="18" s="1"/>
  <c r="J11" i="18"/>
  <c r="F11" i="18"/>
  <c r="E11" i="18"/>
  <c r="E10" i="18"/>
  <c r="F10" i="18" s="1"/>
  <c r="E9" i="18"/>
  <c r="J9" i="18" s="1"/>
  <c r="J8" i="18"/>
  <c r="E8" i="18"/>
  <c r="F8" i="18" s="1"/>
  <c r="B7" i="18"/>
  <c r="D35" i="4" l="1"/>
  <c r="E25" i="18" s="1"/>
  <c r="F7" i="23"/>
  <c r="E14" i="23"/>
  <c r="E21" i="23" s="1"/>
  <c r="N39" i="4" s="1"/>
  <c r="F7" i="22"/>
  <c r="E14" i="22"/>
  <c r="E21" i="22" s="1"/>
  <c r="M39" i="4" s="1"/>
  <c r="F7" i="21"/>
  <c r="E14" i="21"/>
  <c r="E21" i="21" s="1"/>
  <c r="L39" i="4" s="1"/>
  <c r="E14" i="18"/>
  <c r="E16" i="18" s="1"/>
  <c r="E23" i="18" s="1"/>
  <c r="J7" i="18"/>
  <c r="J14" i="18" s="1"/>
  <c r="J23" i="18" s="1"/>
  <c r="F7" i="18"/>
  <c r="F12" i="18"/>
  <c r="F9" i="18"/>
  <c r="J10" i="18"/>
  <c r="J39" i="4" l="1"/>
  <c r="E27" i="18"/>
  <c r="D40" i="4" s="1"/>
  <c r="D41" i="4" s="1"/>
  <c r="D39" i="4"/>
  <c r="E28" i="18" l="1"/>
  <c r="C27" i="18"/>
  <c r="E65" i="10" l="1"/>
  <c r="E64" i="10"/>
  <c r="E63" i="10"/>
  <c r="E62" i="10"/>
  <c r="B7" i="14" l="1"/>
  <c r="B7" i="10"/>
  <c r="B7" i="9"/>
  <c r="E7" i="14" l="1"/>
  <c r="F7" i="14" l="1"/>
  <c r="J7" i="14"/>
  <c r="E108" i="13"/>
  <c r="E107" i="13"/>
  <c r="E106" i="13"/>
  <c r="E98" i="13"/>
  <c r="F98" i="13" s="1"/>
  <c r="E97" i="13"/>
  <c r="F97" i="13" s="1"/>
  <c r="E96" i="13"/>
  <c r="F96" i="13" s="1"/>
  <c r="E95" i="13"/>
  <c r="F95" i="13" s="1"/>
  <c r="E94" i="13"/>
  <c r="F94" i="13" s="1"/>
  <c r="E83" i="13"/>
  <c r="E82" i="13"/>
  <c r="E73" i="13"/>
  <c r="F73" i="13" s="1"/>
  <c r="E72" i="13"/>
  <c r="F72" i="13" s="1"/>
  <c r="A56" i="13"/>
  <c r="A55" i="13"/>
  <c r="A54" i="13"/>
  <c r="A53" i="13"/>
  <c r="C41" i="13"/>
  <c r="C42" i="13" s="1"/>
  <c r="D39" i="13"/>
  <c r="C39" i="13"/>
  <c r="B39" i="13"/>
  <c r="E34" i="13"/>
  <c r="D34" i="13"/>
  <c r="C34" i="13"/>
  <c r="B34" i="13"/>
  <c r="F33" i="13"/>
  <c r="F32" i="13"/>
  <c r="F31" i="13"/>
  <c r="F30" i="13"/>
  <c r="F29" i="13"/>
  <c r="F28" i="13"/>
  <c r="F27" i="13"/>
  <c r="F26" i="13"/>
  <c r="F25" i="13"/>
  <c r="F22" i="13"/>
  <c r="F19" i="13"/>
  <c r="F18" i="13"/>
  <c r="B56" i="13" s="1"/>
  <c r="F17" i="13"/>
  <c r="B55" i="13" s="1"/>
  <c r="F16" i="13"/>
  <c r="B54" i="13" s="1"/>
  <c r="E15" i="13"/>
  <c r="E20" i="13" s="1"/>
  <c r="D15" i="13"/>
  <c r="D20" i="13" s="1"/>
  <c r="E111" i="13" s="1"/>
  <c r="D40" i="13" s="1"/>
  <c r="C15" i="13"/>
  <c r="C20" i="13" s="1"/>
  <c r="B15" i="13"/>
  <c r="F12" i="13"/>
  <c r="B53" i="13" s="1"/>
  <c r="F11" i="13"/>
  <c r="D46" i="13" s="1"/>
  <c r="E100" i="13" l="1"/>
  <c r="E102" i="13" s="1"/>
  <c r="E109" i="13" s="1"/>
  <c r="E113" i="13" s="1"/>
  <c r="E75" i="13"/>
  <c r="E77" i="13" s="1"/>
  <c r="E84" i="13" s="1"/>
  <c r="C36" i="13"/>
  <c r="D48" i="13" s="1"/>
  <c r="E36" i="13"/>
  <c r="D50" i="13" s="1"/>
  <c r="D36" i="13"/>
  <c r="D49" i="13" s="1"/>
  <c r="F34" i="13"/>
  <c r="F15" i="13"/>
  <c r="F20" i="13" s="1"/>
  <c r="B20" i="13"/>
  <c r="B36" i="13" s="1"/>
  <c r="D57" i="13"/>
  <c r="E114" i="13" l="1"/>
  <c r="D41" i="13"/>
  <c r="C113" i="13"/>
  <c r="D47" i="13"/>
  <c r="D59" i="13" s="1"/>
  <c r="D63" i="13" s="1"/>
  <c r="B63" i="13" s="1"/>
  <c r="E86" i="13"/>
  <c r="F36" i="13"/>
  <c r="E38" i="9"/>
  <c r="F38" i="9" s="1"/>
  <c r="E37" i="9"/>
  <c r="F37" i="9" s="1"/>
  <c r="E12" i="14"/>
  <c r="E11" i="14"/>
  <c r="E12" i="17"/>
  <c r="F12" i="17" s="1"/>
  <c r="E11" i="17"/>
  <c r="F11" i="17" s="1"/>
  <c r="E54" i="10"/>
  <c r="F54" i="10" s="1"/>
  <c r="E53" i="10"/>
  <c r="F53" i="10" s="1"/>
  <c r="D42" i="13" l="1"/>
  <c r="F11" i="14"/>
  <c r="J11" i="14"/>
  <c r="F12" i="14"/>
  <c r="J12" i="14"/>
  <c r="E88" i="13"/>
  <c r="B41" i="13" s="1"/>
  <c r="B40" i="13"/>
  <c r="E89" i="13"/>
  <c r="E7" i="10"/>
  <c r="F7" i="10" s="1"/>
  <c r="E10" i="17"/>
  <c r="F10" i="17" s="1"/>
  <c r="E10" i="14"/>
  <c r="F10" i="14" l="1"/>
  <c r="J10" i="14"/>
  <c r="B42" i="13"/>
  <c r="E40" i="13" s="1"/>
  <c r="A5" i="13" s="1"/>
  <c r="C88" i="13"/>
  <c r="E69" i="10"/>
  <c r="E32" i="9"/>
  <c r="F32" i="9" s="1"/>
  <c r="F14" i="4"/>
  <c r="F19" i="4" s="1"/>
  <c r="E14" i="4"/>
  <c r="E19" i="4" s="1"/>
  <c r="C14" i="4"/>
  <c r="C19" i="4" s="1"/>
  <c r="B14" i="4"/>
  <c r="B19" i="4" l="1"/>
  <c r="G14" i="4"/>
  <c r="G19" i="4"/>
  <c r="N19" i="4"/>
  <c r="N35" i="4" s="1"/>
  <c r="E23" i="23" s="1"/>
  <c r="E25" i="23" s="1"/>
  <c r="M19" i="4"/>
  <c r="M35" i="4" s="1"/>
  <c r="E23" i="22" s="1"/>
  <c r="E25" i="22" s="1"/>
  <c r="L19" i="4"/>
  <c r="L35" i="4" s="1"/>
  <c r="E23" i="21" s="1"/>
  <c r="E25" i="21" s="1"/>
  <c r="K19" i="4"/>
  <c r="K35" i="4" s="1"/>
  <c r="E23" i="17" s="1"/>
  <c r="J19" i="4"/>
  <c r="J35" i="4" s="1"/>
  <c r="J25" i="18" s="1"/>
  <c r="J27" i="18" s="1"/>
  <c r="E20" i="17"/>
  <c r="E19" i="17"/>
  <c r="E9" i="17"/>
  <c r="F9" i="17" s="1"/>
  <c r="E8" i="17"/>
  <c r="F8" i="17" s="1"/>
  <c r="E7" i="17"/>
  <c r="A53" i="4"/>
  <c r="M40" i="4" l="1"/>
  <c r="M41" i="4" s="1"/>
  <c r="E26" i="22"/>
  <c r="C25" i="22"/>
  <c r="L40" i="4"/>
  <c r="L41" i="4" s="1"/>
  <c r="E26" i="21"/>
  <c r="C25" i="21"/>
  <c r="J28" i="18"/>
  <c r="J40" i="4"/>
  <c r="J41" i="4" s="1"/>
  <c r="N40" i="4"/>
  <c r="N41" i="4" s="1"/>
  <c r="C25" i="23"/>
  <c r="E26" i="23"/>
  <c r="E14" i="17"/>
  <c r="E21" i="17" s="1"/>
  <c r="K39" i="4" s="1"/>
  <c r="F7" i="17"/>
  <c r="I19" i="4"/>
  <c r="I35" i="4" s="1"/>
  <c r="J25" i="14" s="1"/>
  <c r="E14" i="9" l="1"/>
  <c r="F14" i="9" s="1"/>
  <c r="E15" i="9"/>
  <c r="F15" i="9" s="1"/>
  <c r="E16" i="9"/>
  <c r="F16" i="9" s="1"/>
  <c r="E17" i="9"/>
  <c r="F17" i="9" s="1"/>
  <c r="E18" i="9"/>
  <c r="F18" i="9" s="1"/>
  <c r="E19" i="9"/>
  <c r="F19" i="9" s="1"/>
  <c r="E20" i="9"/>
  <c r="F20" i="9" s="1"/>
  <c r="E21" i="9"/>
  <c r="F21" i="9" s="1"/>
  <c r="E22" i="9"/>
  <c r="F22" i="9" s="1"/>
  <c r="E23" i="9"/>
  <c r="F23" i="9" s="1"/>
  <c r="E24" i="9"/>
  <c r="F24" i="9" s="1"/>
  <c r="E25" i="9"/>
  <c r="F25" i="9" s="1"/>
  <c r="E26" i="9"/>
  <c r="F26" i="9" s="1"/>
  <c r="E27" i="9"/>
  <c r="F27" i="9" s="1"/>
  <c r="E28" i="9"/>
  <c r="F28" i="9" s="1"/>
  <c r="E29" i="9"/>
  <c r="F29" i="9" s="1"/>
  <c r="E30" i="9"/>
  <c r="F30" i="9" s="1"/>
  <c r="E31" i="9"/>
  <c r="F31" i="9" s="1"/>
  <c r="E33" i="9"/>
  <c r="F33" i="9" s="1"/>
  <c r="E34" i="9"/>
  <c r="F34" i="9" s="1"/>
  <c r="E35" i="9"/>
  <c r="F35" i="9" s="1"/>
  <c r="E36" i="9"/>
  <c r="F36" i="9" s="1"/>
  <c r="E9" i="9" l="1"/>
  <c r="F9" i="9" s="1"/>
  <c r="E11" i="9"/>
  <c r="F11" i="9" s="1"/>
  <c r="E8" i="9"/>
  <c r="F8" i="9" s="1"/>
  <c r="E10" i="9"/>
  <c r="F10" i="9" s="1"/>
  <c r="E12" i="9"/>
  <c r="F12" i="9" s="1"/>
  <c r="E13" i="9"/>
  <c r="F13" i="9" s="1"/>
  <c r="F33" i="4" l="1"/>
  <c r="E33" i="4"/>
  <c r="C33" i="4"/>
  <c r="B33" i="4"/>
  <c r="G33" i="4" s="1"/>
  <c r="E8" i="14"/>
  <c r="E9" i="14"/>
  <c r="E22" i="14"/>
  <c r="C40" i="13" s="1"/>
  <c r="E21" i="14"/>
  <c r="F8" i="14" l="1"/>
  <c r="J8" i="14"/>
  <c r="F9" i="14"/>
  <c r="J9" i="14"/>
  <c r="C35" i="4"/>
  <c r="E14" i="14"/>
  <c r="E16" i="14" s="1"/>
  <c r="E23" i="14" s="1"/>
  <c r="C39" i="4" s="1"/>
  <c r="J14" i="14" l="1"/>
  <c r="J23" i="14" s="1"/>
  <c r="E25" i="14"/>
  <c r="E27" i="14" s="1"/>
  <c r="E28" i="14" s="1"/>
  <c r="E25" i="17"/>
  <c r="E47" i="4"/>
  <c r="I39" i="4" l="1"/>
  <c r="J27" i="14"/>
  <c r="E26" i="17"/>
  <c r="K40" i="4"/>
  <c r="K41" i="4" s="1"/>
  <c r="C25" i="17"/>
  <c r="C27" i="14"/>
  <c r="C40" i="4"/>
  <c r="E41" i="10"/>
  <c r="F41" i="10" s="1"/>
  <c r="E36" i="10"/>
  <c r="F36" i="10" s="1"/>
  <c r="E34" i="10"/>
  <c r="F34" i="10" s="1"/>
  <c r="E22" i="10"/>
  <c r="F22" i="10" s="1"/>
  <c r="E33" i="10"/>
  <c r="F33" i="10" s="1"/>
  <c r="E32" i="10"/>
  <c r="F32" i="10" s="1"/>
  <c r="E51" i="10"/>
  <c r="F51" i="10" s="1"/>
  <c r="E52" i="10"/>
  <c r="F52" i="10" s="1"/>
  <c r="E7" i="9"/>
  <c r="F7" i="9" s="1"/>
  <c r="B53" i="4"/>
  <c r="E8" i="10"/>
  <c r="F8" i="10" s="1"/>
  <c r="E9" i="10"/>
  <c r="F9" i="10" s="1"/>
  <c r="E10" i="10"/>
  <c r="F10" i="10" s="1"/>
  <c r="E11" i="10"/>
  <c r="F11" i="10" s="1"/>
  <c r="E12" i="10"/>
  <c r="F12" i="10" s="1"/>
  <c r="E13" i="10"/>
  <c r="F13" i="10" s="1"/>
  <c r="E14" i="10"/>
  <c r="F14" i="10" s="1"/>
  <c r="E15" i="10"/>
  <c r="F15" i="10" s="1"/>
  <c r="E16" i="10"/>
  <c r="F16" i="10" s="1"/>
  <c r="E17" i="10"/>
  <c r="F17" i="10" s="1"/>
  <c r="E18" i="10"/>
  <c r="F18" i="10" s="1"/>
  <c r="E19" i="10"/>
  <c r="F19" i="10" s="1"/>
  <c r="E20" i="10"/>
  <c r="F20" i="10" s="1"/>
  <c r="E21" i="10"/>
  <c r="F21" i="10" s="1"/>
  <c r="E23" i="10"/>
  <c r="F23" i="10" s="1"/>
  <c r="E24" i="10"/>
  <c r="F24" i="10" s="1"/>
  <c r="E25" i="10"/>
  <c r="F25" i="10" s="1"/>
  <c r="E26" i="10"/>
  <c r="F26" i="10" s="1"/>
  <c r="E27" i="10"/>
  <c r="F27" i="10" s="1"/>
  <c r="E28" i="10"/>
  <c r="F28" i="10" s="1"/>
  <c r="E29" i="10"/>
  <c r="F29" i="10" s="1"/>
  <c r="E30" i="10"/>
  <c r="F30" i="10" s="1"/>
  <c r="E31" i="10"/>
  <c r="F31" i="10" s="1"/>
  <c r="E35" i="10"/>
  <c r="F35" i="10" s="1"/>
  <c r="E37" i="10"/>
  <c r="F37" i="10" s="1"/>
  <c r="E38" i="10"/>
  <c r="F38" i="10" s="1"/>
  <c r="E39" i="10"/>
  <c r="F39" i="10" s="1"/>
  <c r="E40" i="10"/>
  <c r="F40" i="10" s="1"/>
  <c r="E42" i="10"/>
  <c r="F42" i="10" s="1"/>
  <c r="E43" i="10"/>
  <c r="F43" i="10" s="1"/>
  <c r="E44" i="10"/>
  <c r="F44" i="10" s="1"/>
  <c r="E45" i="10"/>
  <c r="F45" i="10" s="1"/>
  <c r="E46" i="10"/>
  <c r="F46" i="10" s="1"/>
  <c r="E47" i="10"/>
  <c r="F47" i="10" s="1"/>
  <c r="E48" i="10"/>
  <c r="F48" i="10" s="1"/>
  <c r="E49" i="10"/>
  <c r="F49" i="10" s="1"/>
  <c r="E50" i="10"/>
  <c r="F50" i="10" s="1"/>
  <c r="E45" i="4"/>
  <c r="E47" i="9"/>
  <c r="E48" i="9"/>
  <c r="A52" i="4"/>
  <c r="E70" i="10"/>
  <c r="E71" i="10"/>
  <c r="B52" i="4"/>
  <c r="J28" i="14" l="1"/>
  <c r="I40" i="4"/>
  <c r="I41" i="4" s="1"/>
  <c r="C41" i="4"/>
  <c r="B55" i="4"/>
  <c r="B54" i="4"/>
  <c r="E40" i="9"/>
  <c r="E42" i="9" s="1"/>
  <c r="E49" i="9" s="1"/>
  <c r="B39" i="4" s="1"/>
  <c r="A55" i="4"/>
  <c r="E56" i="10"/>
  <c r="E58" i="10" s="1"/>
  <c r="E72" i="10" s="1"/>
  <c r="E39" i="4" s="1"/>
  <c r="A54" i="4"/>
  <c r="E56" i="4" l="1"/>
  <c r="G35" i="4"/>
  <c r="F35" i="4"/>
  <c r="E49" i="4" s="1"/>
  <c r="E35" i="4"/>
  <c r="E74" i="10" s="1"/>
  <c r="E76" i="10" s="1"/>
  <c r="E77" i="10" s="1"/>
  <c r="B35" i="4"/>
  <c r="E46" i="4" s="1"/>
  <c r="C76" i="10" l="1"/>
  <c r="E40" i="4"/>
  <c r="E48" i="4"/>
  <c r="E58" i="4" s="1"/>
  <c r="E51" i="9"/>
  <c r="E53" i="9" s="1"/>
  <c r="B40" i="4" l="1"/>
  <c r="B41" i="4" s="1"/>
  <c r="E54" i="9"/>
  <c r="E62" i="4"/>
  <c r="B62" i="4" s="1"/>
  <c r="E41" i="4"/>
  <c r="C53" i="9"/>
  <c r="F39" i="4" l="1"/>
  <c r="A4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Mikael Houe</author>
  </authors>
  <commentList>
    <comment ref="A17" authorId="0" shapeId="0" xr:uid="{00000000-0006-0000-0500-000001000000}">
      <text>
        <r>
          <rPr>
            <b/>
            <sz val="9"/>
            <color indexed="81"/>
            <rFont val="Tahoma"/>
            <family val="2"/>
          </rPr>
          <t>Mikael Houe:</t>
        </r>
        <r>
          <rPr>
            <sz val="9"/>
            <color indexed="81"/>
            <rFont val="Tahoma"/>
            <family val="2"/>
          </rPr>
          <t xml:space="preserve">
Kan anvendes til 1. halvår</t>
        </r>
      </text>
    </comment>
    <comment ref="A19" authorId="0" shapeId="0" xr:uid="{00000000-0006-0000-0500-000002000000}">
      <text>
        <r>
          <rPr>
            <b/>
            <sz val="9"/>
            <color indexed="81"/>
            <rFont val="Tahoma"/>
            <family val="2"/>
          </rPr>
          <t>Mikael Houe:</t>
        </r>
        <r>
          <rPr>
            <sz val="9"/>
            <color indexed="81"/>
            <rFont val="Tahoma"/>
            <family val="2"/>
          </rPr>
          <t xml:space="preserve">
Kan anvendes til 2. halvår</t>
        </r>
      </text>
    </comment>
  </commentList>
</comments>
</file>

<file path=xl/sharedStrings.xml><?xml version="1.0" encoding="utf-8"?>
<sst xmlns="http://schemas.openxmlformats.org/spreadsheetml/2006/main" count="618" uniqueCount="111">
  <si>
    <t>Indgående</t>
  </si>
  <si>
    <t>Udgående</t>
  </si>
  <si>
    <t>Tilsvar</t>
  </si>
  <si>
    <t>KONTO</t>
  </si>
  <si>
    <t>I % af total</t>
  </si>
  <si>
    <t>SALDO</t>
  </si>
  <si>
    <t>I ALT</t>
  </si>
  <si>
    <t>KONTONAVN</t>
  </si>
  <si>
    <t>TOTAL</t>
  </si>
  <si>
    <t>INDSÆT FLERE LINIER HER!!</t>
  </si>
  <si>
    <t>Afstemningsbeløb</t>
  </si>
  <si>
    <t>Eventuel efterangivelse</t>
  </si>
  <si>
    <t>Bilag</t>
  </si>
  <si>
    <t>Tekst</t>
  </si>
  <si>
    <t>Afstemning til årsrapport</t>
  </si>
  <si>
    <t>Afgifter</t>
  </si>
  <si>
    <t>Afregnet i årets løb</t>
  </si>
  <si>
    <t>Saldo jf. årsrapport forrige år</t>
  </si>
  <si>
    <t>Afregnet i årets løb:</t>
  </si>
  <si>
    <t>Regulering primo til moms</t>
  </si>
  <si>
    <t>BEREGNET MOMS ULTIMO</t>
  </si>
  <si>
    <t>SALDO IFØLGE ÅRSRAPPORT</t>
  </si>
  <si>
    <t>Moms forrige år</t>
  </si>
  <si>
    <t>Moms indeværende år</t>
  </si>
  <si>
    <t>Manuelle posteringer direkte på momskontoen</t>
  </si>
  <si>
    <t>Udgående moms</t>
  </si>
  <si>
    <t>UDGÅENDE MOMS, 25% heraf</t>
  </si>
  <si>
    <t>Indgående moms</t>
  </si>
  <si>
    <t>INDGÅENDE MOMS, 25% heraf</t>
  </si>
  <si>
    <t>BEMÆRKNING</t>
  </si>
  <si>
    <t>Omposteringer</t>
  </si>
  <si>
    <t>Varekøb</t>
  </si>
  <si>
    <t>Revisor</t>
  </si>
  <si>
    <t>Beløb</t>
  </si>
  <si>
    <t>EU-KØB, 25% heraf</t>
  </si>
  <si>
    <t>Forskel balance og indberettet ultimo</t>
  </si>
  <si>
    <t>Moms ifølge årsrapport sidste år</t>
  </si>
  <si>
    <t>Afregnet 4. kvartal sidste år</t>
  </si>
  <si>
    <t>MOMSSANDSYNLIGGØRELSE</t>
  </si>
  <si>
    <t>Annoncer</t>
  </si>
  <si>
    <t>x</t>
  </si>
  <si>
    <t>BEMÆRKNINGER:</t>
  </si>
  <si>
    <t>Konto</t>
  </si>
  <si>
    <t>Difference</t>
  </si>
  <si>
    <t>Beløb i alt</t>
  </si>
  <si>
    <t>Afstemningsgrundlag</t>
  </si>
  <si>
    <t>Resultat af sandsynliggørelse</t>
  </si>
  <si>
    <t>Kontonr.</t>
  </si>
  <si>
    <t>Moms 1. kvartal</t>
  </si>
  <si>
    <t>Moms 2. kvartal</t>
  </si>
  <si>
    <t>Moms 3. kvartal</t>
  </si>
  <si>
    <t>Moms 4. kvartal</t>
  </si>
  <si>
    <t>Momsbeløb til afstemning</t>
  </si>
  <si>
    <t>Udgående afgift for dette år</t>
  </si>
  <si>
    <t>EU-køb for dette år</t>
  </si>
  <si>
    <t>Indgående afgift for dette år</t>
  </si>
  <si>
    <t>Afgifter for dette år</t>
  </si>
  <si>
    <t>B1-varer</t>
  </si>
  <si>
    <t>B2-varer</t>
  </si>
  <si>
    <t>B-ydelser</t>
  </si>
  <si>
    <t>Supplerende oplysninger</t>
  </si>
  <si>
    <t>Rubrik C</t>
  </si>
  <si>
    <t>A-ydelser</t>
  </si>
  <si>
    <t>A-varer</t>
  </si>
  <si>
    <t>Nummer</t>
  </si>
  <si>
    <t>Navn</t>
  </si>
  <si>
    <t>Saldo</t>
  </si>
  <si>
    <t>På denne fane kan indsættes udtræk af balance fra økonomisystem. Du bør ikke ændre kolonnerækkefølgen, da det betyder at formler i afstemningen også skal tilpasses.</t>
  </si>
  <si>
    <t>UDTRÆK AF BALANCE</t>
  </si>
  <si>
    <t>I alt</t>
  </si>
  <si>
    <t>GRUNDLAG</t>
  </si>
  <si>
    <t>(uden moms)</t>
  </si>
  <si>
    <t>REGULERING</t>
  </si>
  <si>
    <t>MOMSBELØB</t>
  </si>
  <si>
    <t>Denne række indeholder formel med L-opslag!</t>
  </si>
  <si>
    <t>Køb i udlandet</t>
  </si>
  <si>
    <t>Kontonavn 1</t>
  </si>
  <si>
    <t>Kontonavn 2</t>
  </si>
  <si>
    <t>Fejl i YYY på bilag XXX</t>
  </si>
  <si>
    <t>Salg 1</t>
  </si>
  <si>
    <t>Salg 2</t>
  </si>
  <si>
    <t>Vedligehold</t>
  </si>
  <si>
    <t>Danløn</t>
  </si>
  <si>
    <t>400</t>
  </si>
  <si>
    <t>Skade</t>
  </si>
  <si>
    <t>Afsat primo</t>
  </si>
  <si>
    <t>Afsat primo/ultimo</t>
  </si>
  <si>
    <t>Repræsentationsmoms (25% fradrag)</t>
  </si>
  <si>
    <t>Kontonavn</t>
  </si>
  <si>
    <t>Regulering</t>
  </si>
  <si>
    <t>Moms</t>
  </si>
  <si>
    <t>Navn:</t>
  </si>
  <si>
    <t>Emne:</t>
  </si>
  <si>
    <t>Momssandsynliggørelse</t>
  </si>
  <si>
    <t>xxx</t>
  </si>
  <si>
    <t>Regnskabsår:</t>
  </si>
  <si>
    <t>Udført af:</t>
  </si>
  <si>
    <t>xx</t>
  </si>
  <si>
    <t>FRA EU-LAND</t>
  </si>
  <si>
    <t>RUBRIK A VARER</t>
  </si>
  <si>
    <t>Ja</t>
  </si>
  <si>
    <t>Køb i udlandet varer</t>
  </si>
  <si>
    <t>Køb i udlandet ydelser</t>
  </si>
  <si>
    <t>RUBRIK A YDELSER</t>
  </si>
  <si>
    <t>Køb i udlandet - varer</t>
  </si>
  <si>
    <t>Køb i udlandet - ydelser</t>
  </si>
  <si>
    <t>EU salg - Rubrik B, varer</t>
  </si>
  <si>
    <t>Perioden</t>
  </si>
  <si>
    <t>År til dato</t>
  </si>
  <si>
    <t>EU salg - Rubrik B2, varer</t>
  </si>
  <si>
    <t>EU salg - Rubrik B, ydelser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</si>
</sst>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 * #,##0.00_ ;_ * \-#,##0.00_ ;_ * &quot;-&quot;??_ ;_ @_ "/>
    <numFmt numFmtId="165" formatCode="_(* #,##0_);_(* \(#,##0\);_(* &quot;-&quot;_);_(@_)"/>
    <numFmt numFmtId="166" formatCode="_(* #,##0.00_);_(* \(#,##0.00\);_(* &quot;-&quot;??_);_(@_)"/>
    <numFmt numFmtId="167" formatCode="_ * #,##0_ ;_ * \-#,##0_ ;_ * &quot;-&quot;??_ ;_ @_ "/>
    <numFmt numFmtId="168" formatCode="0.0%"/>
    <numFmt numFmtId="169" formatCode="@*."/>
    <numFmt numFmtId="170" formatCode="\2*."/>
  </numFmts>
  <fonts count="26" x14ac:knownFonts="1">
    <font>
      <sz val="10"/>
      <name val="Arial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8"/>
      <name val="Trebuchet MS"/>
      <family val="2"/>
    </font>
    <font>
      <sz val="10"/>
      <name val="Trebuchet MS"/>
      <family val="2"/>
    </font>
    <font>
      <b/>
      <sz val="10"/>
      <name val="Trebuchet MS"/>
      <family val="2"/>
    </font>
    <font>
      <sz val="8"/>
      <name val="Trebuchet MS"/>
      <family val="2"/>
    </font>
    <font>
      <b/>
      <sz val="10"/>
      <color rgb="FFFF0000"/>
      <name val="Trebuchet MS"/>
      <family val="2"/>
    </font>
    <font>
      <b/>
      <sz val="14"/>
      <name val="Trebuchet MS"/>
      <family val="2"/>
    </font>
    <font>
      <b/>
      <sz val="10"/>
      <color indexed="8"/>
      <name val="Trebuchet MS"/>
      <family val="2"/>
    </font>
    <font>
      <b/>
      <sz val="10"/>
      <color indexed="10"/>
      <name val="Trebuchet MS"/>
      <family val="2"/>
    </font>
    <font>
      <sz val="10"/>
      <color indexed="12"/>
      <name val="Trebuchet MS"/>
      <family val="2"/>
    </font>
    <font>
      <b/>
      <sz val="10"/>
      <name val="Arial"/>
      <family val="2"/>
    </font>
    <font>
      <sz val="11"/>
      <name val="Calibri"/>
      <family val="2"/>
      <scheme val="minor"/>
    </font>
    <font>
      <sz val="12"/>
      <name val="Arial"/>
      <family val="2"/>
    </font>
    <font>
      <b/>
      <sz val="11"/>
      <color theme="0"/>
      <name val="Calibri"/>
      <family val="2"/>
      <scheme val="minor"/>
    </font>
    <font>
      <b/>
      <sz val="9"/>
      <color rgb="FFFF0000"/>
      <name val="Trebuchet MS"/>
      <family val="2"/>
    </font>
    <font>
      <sz val="9"/>
      <name val="Trebuchet MS"/>
      <family val="2"/>
    </font>
    <font>
      <sz val="9"/>
      <name val="Arial"/>
      <family val="2"/>
    </font>
    <font>
      <b/>
      <sz val="9"/>
      <name val="Trebuchet MS"/>
      <family val="2"/>
    </font>
    <font>
      <sz val="8"/>
      <color rgb="FFFF0000"/>
      <name val="Trebuchet MS"/>
      <family val="2"/>
    </font>
    <font>
      <sz val="11"/>
      <color theme="1"/>
      <name val="Calibri"/>
      <family val="2"/>
      <scheme val="minor"/>
    </font>
    <font>
      <sz val="12"/>
      <name val="Trebuchet MS"/>
      <family val="2"/>
    </font>
    <font>
      <u/>
      <sz val="10"/>
      <color theme="10"/>
      <name val="Arial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0B05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/>
      <top/>
      <bottom style="mediumDashed">
        <color indexed="64"/>
      </bottom>
      <diagonal/>
    </border>
    <border>
      <left/>
      <right/>
      <top style="mediumDashed">
        <color indexed="64"/>
      </top>
      <bottom/>
      <diagonal/>
    </border>
  </borders>
  <cellStyleXfs count="10">
    <xf numFmtId="0" fontId="0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4" fillId="0" borderId="0"/>
    <xf numFmtId="0" fontId="15" fillId="0" borderId="0"/>
    <xf numFmtId="0" fontId="22" fillId="0" borderId="0"/>
    <xf numFmtId="164" fontId="1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</cellStyleXfs>
  <cellXfs count="324">
    <xf numFmtId="0" fontId="0" fillId="0" borderId="0" xfId="0"/>
    <xf numFmtId="0" fontId="5" fillId="0" borderId="0" xfId="0" applyFont="1" applyProtection="1"/>
    <xf numFmtId="49" fontId="5" fillId="0" borderId="0" xfId="0" applyNumberFormat="1" applyFont="1" applyProtection="1"/>
    <xf numFmtId="0" fontId="5" fillId="0" borderId="0" xfId="0" applyFont="1" applyFill="1" applyProtection="1"/>
    <xf numFmtId="3" fontId="6" fillId="0" borderId="0" xfId="0" applyNumberFormat="1" applyFont="1" applyProtection="1"/>
    <xf numFmtId="3" fontId="5" fillId="0" borderId="0" xfId="0" applyNumberFormat="1" applyFont="1" applyProtection="1"/>
    <xf numFmtId="4" fontId="6" fillId="0" borderId="0" xfId="0" applyNumberFormat="1" applyFont="1" applyProtection="1"/>
    <xf numFmtId="0" fontId="5" fillId="0" borderId="0" xfId="0" applyFont="1"/>
    <xf numFmtId="49" fontId="6" fillId="0" borderId="0" xfId="0" applyNumberFormat="1" applyFont="1" applyAlignment="1">
      <alignment horizontal="left"/>
    </xf>
    <xf numFmtId="4" fontId="6" fillId="0" borderId="0" xfId="0" applyNumberFormat="1" applyFont="1" applyAlignment="1" applyProtection="1">
      <alignment horizontal="left"/>
    </xf>
    <xf numFmtId="4" fontId="5" fillId="0" borderId="0" xfId="0" applyNumberFormat="1" applyFont="1" applyAlignment="1" applyProtection="1">
      <alignment horizontal="left"/>
    </xf>
    <xf numFmtId="4" fontId="6" fillId="0" borderId="0" xfId="0" applyNumberFormat="1" applyFont="1" applyAlignment="1" applyProtection="1">
      <alignment horizontal="right"/>
    </xf>
    <xf numFmtId="3" fontId="5" fillId="0" borderId="0" xfId="0" applyNumberFormat="1" applyFont="1"/>
    <xf numFmtId="49" fontId="5" fillId="0" borderId="0" xfId="0" applyNumberFormat="1" applyFont="1" applyAlignment="1">
      <alignment horizontal="left"/>
    </xf>
    <xf numFmtId="4" fontId="5" fillId="0" borderId="0" xfId="0" applyNumberFormat="1" applyFont="1" applyProtection="1"/>
    <xf numFmtId="3" fontId="5" fillId="0" borderId="0" xfId="0" applyNumberFormat="1" applyFont="1" applyAlignment="1" applyProtection="1">
      <alignment horizontal="left"/>
    </xf>
    <xf numFmtId="3" fontId="6" fillId="0" borderId="0" xfId="0" applyNumberFormat="1" applyFont="1"/>
    <xf numFmtId="3" fontId="10" fillId="0" borderId="0" xfId="0" applyNumberFormat="1" applyFont="1" applyProtection="1"/>
    <xf numFmtId="4" fontId="11" fillId="0" borderId="0" xfId="0" applyNumberFormat="1" applyFont="1" applyAlignment="1">
      <alignment horizontal="left"/>
    </xf>
    <xf numFmtId="3" fontId="11" fillId="0" borderId="0" xfId="0" applyNumberFormat="1" applyFont="1" applyProtection="1"/>
    <xf numFmtId="4" fontId="5" fillId="0" borderId="0" xfId="0" applyNumberFormat="1" applyFont="1"/>
    <xf numFmtId="168" fontId="5" fillId="0" borderId="0" xfId="2" applyNumberFormat="1" applyFont="1" applyProtection="1"/>
    <xf numFmtId="0" fontId="6" fillId="0" borderId="0" xfId="0" applyFont="1"/>
    <xf numFmtId="49" fontId="5" fillId="0" borderId="0" xfId="0" applyNumberFormat="1" applyFont="1"/>
    <xf numFmtId="3" fontId="5" fillId="0" borderId="0" xfId="1" applyNumberFormat="1" applyFont="1" applyProtection="1"/>
    <xf numFmtId="4" fontId="5" fillId="0" borderId="0" xfId="1" applyNumberFormat="1" applyFont="1"/>
    <xf numFmtId="3" fontId="5" fillId="0" borderId="0" xfId="1" applyNumberFormat="1" applyFont="1" applyAlignment="1" applyProtection="1">
      <alignment horizontal="left"/>
    </xf>
    <xf numFmtId="3" fontId="6" fillId="0" borderId="0" xfId="1" applyNumberFormat="1" applyFont="1" applyProtection="1"/>
    <xf numFmtId="3" fontId="5" fillId="0" borderId="0" xfId="1" applyNumberFormat="1" applyFont="1"/>
    <xf numFmtId="4" fontId="5" fillId="0" borderId="0" xfId="1" applyNumberFormat="1" applyFont="1" applyAlignment="1" applyProtection="1">
      <alignment horizontal="left"/>
    </xf>
    <xf numFmtId="4" fontId="5" fillId="0" borderId="0" xfId="1" applyNumberFormat="1" applyFont="1" applyProtection="1"/>
    <xf numFmtId="3" fontId="6" fillId="0" borderId="0" xfId="1" applyNumberFormat="1" applyFont="1"/>
    <xf numFmtId="4" fontId="6" fillId="0" borderId="0" xfId="1" applyNumberFormat="1" applyFont="1" applyProtection="1"/>
    <xf numFmtId="4" fontId="11" fillId="0" borderId="0" xfId="1" applyNumberFormat="1" applyFont="1" applyAlignment="1">
      <alignment horizontal="left"/>
    </xf>
    <xf numFmtId="3" fontId="11" fillId="0" borderId="0" xfId="1" applyNumberFormat="1" applyFont="1" applyProtection="1"/>
    <xf numFmtId="49" fontId="12" fillId="0" borderId="0" xfId="0" applyNumberFormat="1" applyFont="1" applyFill="1"/>
    <xf numFmtId="0" fontId="5" fillId="0" borderId="0" xfId="0" applyFont="1" applyAlignment="1">
      <alignment horizontal="left" vertical="top"/>
    </xf>
    <xf numFmtId="4" fontId="6" fillId="0" borderId="0" xfId="0" applyNumberFormat="1" applyFont="1" applyAlignment="1" applyProtection="1">
      <alignment horizontal="left" vertical="top"/>
    </xf>
    <xf numFmtId="0" fontId="7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top"/>
    </xf>
    <xf numFmtId="4" fontId="6" fillId="0" borderId="0" xfId="3" applyNumberFormat="1" applyFont="1" applyAlignment="1" applyProtection="1">
      <alignment horizontal="left"/>
    </xf>
    <xf numFmtId="49" fontId="5" fillId="2" borderId="0" xfId="0" applyNumberFormat="1" applyFont="1" applyFill="1" applyAlignment="1" applyProtection="1">
      <alignment horizontal="left"/>
      <protection locked="0"/>
    </xf>
    <xf numFmtId="4" fontId="5" fillId="2" borderId="0" xfId="0" applyNumberFormat="1" applyFont="1" applyFill="1" applyAlignment="1" applyProtection="1">
      <alignment horizontal="left"/>
      <protection locked="0"/>
    </xf>
    <xf numFmtId="3" fontId="5" fillId="2" borderId="0" xfId="1" applyNumberFormat="1" applyFont="1" applyFill="1" applyProtection="1">
      <protection locked="0"/>
    </xf>
    <xf numFmtId="0" fontId="7" fillId="0" borderId="0" xfId="0" applyFont="1" applyAlignment="1" applyProtection="1">
      <alignment horizontal="left" vertical="top" wrapText="1"/>
      <protection locked="0"/>
    </xf>
    <xf numFmtId="0" fontId="13" fillId="0" borderId="0" xfId="0" applyFont="1" applyAlignment="1">
      <alignment vertical="center"/>
    </xf>
    <xf numFmtId="49" fontId="6" fillId="0" borderId="0" xfId="0" applyNumberFormat="1" applyFont="1" applyAlignment="1">
      <alignment vertical="center"/>
    </xf>
    <xf numFmtId="49" fontId="5" fillId="2" borderId="0" xfId="0" applyNumberFormat="1" applyFont="1" applyFill="1" applyAlignment="1">
      <alignment horizontal="left"/>
    </xf>
    <xf numFmtId="0" fontId="5" fillId="2" borderId="0" xfId="0" applyFont="1" applyFill="1"/>
    <xf numFmtId="3" fontId="5" fillId="2" borderId="0" xfId="1" applyNumberFormat="1" applyFont="1" applyFill="1"/>
    <xf numFmtId="0" fontId="5" fillId="0" borderId="0" xfId="0" applyFont="1" applyAlignment="1" applyProtection="1">
      <alignment horizontal="left" vertical="top"/>
      <protection locked="0"/>
    </xf>
    <xf numFmtId="0" fontId="5" fillId="0" borderId="0" xfId="0" applyFont="1" applyProtection="1">
      <protection locked="0"/>
    </xf>
    <xf numFmtId="1" fontId="5" fillId="2" borderId="0" xfId="0" applyNumberFormat="1" applyFont="1" applyFill="1" applyAlignment="1" applyProtection="1">
      <alignment horizontal="left"/>
      <protection locked="0"/>
    </xf>
    <xf numFmtId="3" fontId="5" fillId="0" borderId="0" xfId="0" applyNumberFormat="1" applyFont="1" applyBorder="1" applyProtection="1"/>
    <xf numFmtId="49" fontId="6" fillId="0" borderId="6" xfId="0" applyNumberFormat="1" applyFont="1" applyBorder="1" applyProtection="1"/>
    <xf numFmtId="3" fontId="6" fillId="0" borderId="6" xfId="0" applyNumberFormat="1" applyFont="1" applyBorder="1" applyProtection="1"/>
    <xf numFmtId="49" fontId="6" fillId="0" borderId="9" xfId="0" applyNumberFormat="1" applyFont="1" applyBorder="1" applyProtection="1"/>
    <xf numFmtId="0" fontId="6" fillId="0" borderId="6" xfId="0" applyFont="1" applyBorder="1" applyProtection="1"/>
    <xf numFmtId="0" fontId="15" fillId="0" borderId="0" xfId="5"/>
    <xf numFmtId="49" fontId="16" fillId="3" borderId="15" xfId="0" applyNumberFormat="1" applyFont="1" applyFill="1" applyBorder="1"/>
    <xf numFmtId="49" fontId="16" fillId="3" borderId="16" xfId="0" applyNumberFormat="1" applyFont="1" applyFill="1" applyBorder="1"/>
    <xf numFmtId="49" fontId="16" fillId="3" borderId="17" xfId="0" applyNumberFormat="1" applyFont="1" applyFill="1" applyBorder="1"/>
    <xf numFmtId="49" fontId="4" fillId="0" borderId="0" xfId="0" applyNumberFormat="1" applyFont="1" applyAlignment="1">
      <alignment horizontal="left"/>
    </xf>
    <xf numFmtId="0" fontId="6" fillId="0" borderId="0" xfId="0" applyFont="1" applyAlignment="1">
      <alignment horizontal="right"/>
    </xf>
    <xf numFmtId="0" fontId="6" fillId="0" borderId="0" xfId="0" applyFont="1" applyFill="1" applyAlignment="1">
      <alignment horizontal="right"/>
    </xf>
    <xf numFmtId="0" fontId="7" fillId="2" borderId="0" xfId="0" applyFont="1" applyFill="1" applyAlignment="1" applyProtection="1">
      <alignment horizontal="left" vertical="top" wrapText="1"/>
      <protection locked="0"/>
    </xf>
    <xf numFmtId="0" fontId="18" fillId="0" borderId="0" xfId="0" applyFont="1" applyProtection="1"/>
    <xf numFmtId="0" fontId="18" fillId="0" borderId="0" xfId="0" applyFont="1" applyAlignment="1" applyProtection="1">
      <alignment horizontal="right"/>
    </xf>
    <xf numFmtId="0" fontId="19" fillId="0" borderId="0" xfId="0" applyFont="1"/>
    <xf numFmtId="0" fontId="18" fillId="0" borderId="7" xfId="0" applyFont="1" applyBorder="1" applyProtection="1"/>
    <xf numFmtId="0" fontId="18" fillId="0" borderId="8" xfId="0" applyFont="1" applyBorder="1" applyProtection="1"/>
    <xf numFmtId="0" fontId="20" fillId="0" borderId="9" xfId="0" applyFont="1" applyBorder="1" applyProtection="1"/>
    <xf numFmtId="0" fontId="18" fillId="0" borderId="0" xfId="0" applyFont="1" applyBorder="1" applyProtection="1"/>
    <xf numFmtId="0" fontId="18" fillId="0" borderId="10" xfId="0" applyFont="1" applyBorder="1" applyProtection="1"/>
    <xf numFmtId="0" fontId="18" fillId="2" borderId="0" xfId="0" applyFont="1" applyFill="1" applyBorder="1" applyProtection="1"/>
    <xf numFmtId="49" fontId="20" fillId="0" borderId="9" xfId="0" applyNumberFormat="1" applyFont="1" applyBorder="1" applyProtection="1"/>
    <xf numFmtId="0" fontId="20" fillId="0" borderId="0" xfId="0" applyFont="1" applyBorder="1" applyAlignment="1" applyProtection="1">
      <alignment horizontal="right"/>
    </xf>
    <xf numFmtId="0" fontId="20" fillId="0" borderId="10" xfId="0" applyFont="1" applyBorder="1" applyAlignment="1" applyProtection="1">
      <alignment horizontal="right"/>
    </xf>
    <xf numFmtId="167" fontId="18" fillId="0" borderId="10" xfId="1" applyNumberFormat="1" applyFont="1" applyBorder="1" applyProtection="1"/>
    <xf numFmtId="167" fontId="18" fillId="0" borderId="12" xfId="1" applyNumberFormat="1" applyFont="1" applyBorder="1" applyProtection="1"/>
    <xf numFmtId="49" fontId="18" fillId="0" borderId="9" xfId="0" applyNumberFormat="1" applyFont="1" applyFill="1" applyBorder="1" applyProtection="1"/>
    <xf numFmtId="167" fontId="18" fillId="0" borderId="0" xfId="1" applyNumberFormat="1" applyFont="1" applyFill="1" applyBorder="1" applyProtection="1"/>
    <xf numFmtId="167" fontId="18" fillId="0" borderId="10" xfId="1" applyNumberFormat="1" applyFont="1" applyFill="1" applyBorder="1" applyProtection="1"/>
    <xf numFmtId="0" fontId="18" fillId="0" borderId="0" xfId="0" applyFont="1" applyFill="1" applyProtection="1"/>
    <xf numFmtId="49" fontId="20" fillId="0" borderId="9" xfId="0" applyNumberFormat="1" applyFont="1" applyFill="1" applyBorder="1" applyProtection="1"/>
    <xf numFmtId="169" fontId="18" fillId="0" borderId="9" xfId="0" applyNumberFormat="1" applyFont="1" applyBorder="1" applyProtection="1"/>
    <xf numFmtId="169" fontId="20" fillId="0" borderId="13" xfId="0" applyNumberFormat="1" applyFont="1" applyBorder="1" applyProtection="1"/>
    <xf numFmtId="167" fontId="20" fillId="0" borderId="2" xfId="1" applyNumberFormat="1" applyFont="1" applyBorder="1" applyProtection="1"/>
    <xf numFmtId="167" fontId="20" fillId="0" borderId="14" xfId="1" applyNumberFormat="1" applyFont="1" applyBorder="1" applyProtection="1"/>
    <xf numFmtId="167" fontId="20" fillId="0" borderId="0" xfId="1" applyNumberFormat="1" applyFont="1" applyBorder="1" applyProtection="1"/>
    <xf numFmtId="167" fontId="20" fillId="0" borderId="10" xfId="1" applyNumberFormat="1" applyFont="1" applyBorder="1" applyProtection="1"/>
    <xf numFmtId="169" fontId="20" fillId="0" borderId="9" xfId="0" applyNumberFormat="1" applyFont="1" applyBorder="1" applyProtection="1"/>
    <xf numFmtId="49" fontId="18" fillId="0" borderId="9" xfId="0" applyNumberFormat="1" applyFont="1" applyBorder="1" applyProtection="1"/>
    <xf numFmtId="167" fontId="18" fillId="0" borderId="0" xfId="1" applyNumberFormat="1" applyFont="1" applyBorder="1" applyProtection="1"/>
    <xf numFmtId="169" fontId="20" fillId="0" borderId="3" xfId="0" applyNumberFormat="1" applyFont="1" applyBorder="1" applyProtection="1"/>
    <xf numFmtId="167" fontId="20" fillId="0" borderId="4" xfId="1" applyNumberFormat="1" applyFont="1" applyBorder="1" applyProtection="1"/>
    <xf numFmtId="167" fontId="20" fillId="0" borderId="5" xfId="1" applyNumberFormat="1" applyFont="1" applyBorder="1" applyProtection="1"/>
    <xf numFmtId="3" fontId="18" fillId="0" borderId="0" xfId="0" applyNumberFormat="1" applyFont="1" applyBorder="1" applyProtection="1"/>
    <xf numFmtId="169" fontId="18" fillId="0" borderId="11" xfId="0" applyNumberFormat="1" applyFont="1" applyBorder="1" applyProtection="1"/>
    <xf numFmtId="168" fontId="18" fillId="0" borderId="1" xfId="0" applyNumberFormat="1" applyFont="1" applyBorder="1" applyProtection="1"/>
    <xf numFmtId="0" fontId="18" fillId="0" borderId="1" xfId="0" applyFont="1" applyBorder="1" applyProtection="1"/>
    <xf numFmtId="0" fontId="18" fillId="0" borderId="12" xfId="0" applyFont="1" applyBorder="1" applyProtection="1"/>
    <xf numFmtId="49" fontId="18" fillId="0" borderId="0" xfId="0" applyNumberFormat="1" applyFont="1" applyProtection="1"/>
    <xf numFmtId="3" fontId="20" fillId="0" borderId="7" xfId="0" applyNumberFormat="1" applyFont="1" applyBorder="1" applyProtection="1"/>
    <xf numFmtId="3" fontId="18" fillId="0" borderId="7" xfId="0" applyNumberFormat="1" applyFont="1" applyBorder="1" applyProtection="1"/>
    <xf numFmtId="0" fontId="20" fillId="0" borderId="8" xfId="0" applyFont="1" applyBorder="1" applyProtection="1"/>
    <xf numFmtId="0" fontId="20" fillId="0" borderId="0" xfId="0" applyFont="1" applyProtection="1"/>
    <xf numFmtId="4" fontId="20" fillId="0" borderId="0" xfId="0" applyNumberFormat="1" applyFont="1" applyProtection="1"/>
    <xf numFmtId="3" fontId="20" fillId="0" borderId="9" xfId="0" applyNumberFormat="1" applyFont="1" applyBorder="1" applyProtection="1"/>
    <xf numFmtId="3" fontId="20" fillId="0" borderId="0" xfId="0" applyNumberFormat="1" applyFont="1" applyBorder="1" applyProtection="1"/>
    <xf numFmtId="0" fontId="20" fillId="0" borderId="10" xfId="0" applyFont="1" applyBorder="1" applyProtection="1"/>
    <xf numFmtId="3" fontId="18" fillId="0" borderId="0" xfId="0" applyNumberFormat="1" applyFont="1" applyFill="1" applyBorder="1" applyProtection="1"/>
    <xf numFmtId="3" fontId="18" fillId="0" borderId="9" xfId="0" applyNumberFormat="1" applyFont="1" applyBorder="1" applyProtection="1"/>
    <xf numFmtId="169" fontId="18" fillId="0" borderId="9" xfId="0" applyNumberFormat="1" applyFont="1" applyFill="1" applyBorder="1" applyProtection="1"/>
    <xf numFmtId="3" fontId="18" fillId="0" borderId="9" xfId="0" applyNumberFormat="1" applyFont="1" applyFill="1" applyBorder="1" applyProtection="1"/>
    <xf numFmtId="3" fontId="18" fillId="0" borderId="11" xfId="0" applyNumberFormat="1" applyFont="1" applyBorder="1" applyProtection="1"/>
    <xf numFmtId="165" fontId="17" fillId="0" borderId="1" xfId="0" applyNumberFormat="1" applyFont="1" applyBorder="1" applyProtection="1"/>
    <xf numFmtId="3" fontId="18" fillId="0" borderId="1" xfId="0" applyNumberFormat="1" applyFont="1" applyBorder="1" applyProtection="1"/>
    <xf numFmtId="0" fontId="21" fillId="2" borderId="0" xfId="0" applyFont="1" applyFill="1" applyAlignment="1" applyProtection="1">
      <alignment horizontal="left" vertical="top" wrapText="1"/>
      <protection locked="0"/>
    </xf>
    <xf numFmtId="1" fontId="5" fillId="2" borderId="18" xfId="0" applyNumberFormat="1" applyFont="1" applyFill="1" applyBorder="1" applyAlignment="1" applyProtection="1">
      <alignment horizontal="left"/>
      <protection locked="0"/>
    </xf>
    <xf numFmtId="3" fontId="5" fillId="2" borderId="19" xfId="1" applyNumberFormat="1" applyFont="1" applyFill="1" applyBorder="1" applyProtection="1">
      <protection locked="0"/>
    </xf>
    <xf numFmtId="3" fontId="5" fillId="2" borderId="18" xfId="1" applyNumberFormat="1" applyFont="1" applyFill="1" applyBorder="1" applyProtection="1">
      <protection locked="0"/>
    </xf>
    <xf numFmtId="0" fontId="7" fillId="2" borderId="19" xfId="0" applyFont="1" applyFill="1" applyBorder="1" applyAlignment="1" applyProtection="1">
      <alignment horizontal="left" vertical="top" wrapText="1"/>
      <protection locked="0"/>
    </xf>
    <xf numFmtId="0" fontId="21" fillId="2" borderId="18" xfId="0" applyFont="1" applyFill="1" applyBorder="1" applyAlignment="1" applyProtection="1">
      <alignment horizontal="left" vertical="top" wrapText="1"/>
      <protection locked="0"/>
    </xf>
    <xf numFmtId="0" fontId="5" fillId="2" borderId="18" xfId="0" applyNumberFormat="1" applyFont="1" applyFill="1" applyBorder="1" applyAlignment="1" applyProtection="1">
      <alignment horizontal="left"/>
      <protection locked="0"/>
    </xf>
    <xf numFmtId="3" fontId="5" fillId="2" borderId="0" xfId="1" applyNumberFormat="1" applyFont="1" applyFill="1" applyProtection="1"/>
    <xf numFmtId="2" fontId="4" fillId="0" borderId="0" xfId="0" applyNumberFormat="1" applyFont="1" applyAlignment="1">
      <alignment horizontal="center"/>
    </xf>
    <xf numFmtId="4" fontId="6" fillId="0" borderId="0" xfId="0" applyNumberFormat="1" applyFont="1" applyProtection="1"/>
    <xf numFmtId="3" fontId="5" fillId="0" borderId="0" xfId="7" applyNumberFormat="1" applyFont="1" applyProtection="1"/>
    <xf numFmtId="49" fontId="5" fillId="2" borderId="0" xfId="0" applyNumberFormat="1" applyFont="1" applyFill="1" applyAlignment="1" applyProtection="1">
      <alignment horizontal="left"/>
      <protection locked="0"/>
    </xf>
    <xf numFmtId="3" fontId="5" fillId="2" borderId="0" xfId="7" applyNumberFormat="1" applyFont="1" applyFill="1" applyProtection="1">
      <protection locked="0"/>
    </xf>
    <xf numFmtId="1" fontId="5" fillId="2" borderId="0" xfId="0" applyNumberFormat="1" applyFont="1" applyFill="1" applyAlignment="1" applyProtection="1">
      <alignment horizontal="left"/>
      <protection locked="0"/>
    </xf>
    <xf numFmtId="49" fontId="5" fillId="0" borderId="0" xfId="0" applyNumberFormat="1" applyFont="1" applyFill="1" applyAlignment="1" applyProtection="1">
      <alignment horizontal="left"/>
      <protection locked="0"/>
    </xf>
    <xf numFmtId="3" fontId="5" fillId="0" borderId="0" xfId="7" applyNumberFormat="1" applyFont="1" applyFill="1" applyProtection="1">
      <protection locked="0"/>
    </xf>
    <xf numFmtId="49" fontId="6" fillId="0" borderId="0" xfId="0" applyNumberFormat="1" applyFont="1" applyFill="1" applyAlignment="1" applyProtection="1">
      <alignment horizontal="left"/>
      <protection locked="0"/>
    </xf>
    <xf numFmtId="3" fontId="6" fillId="0" borderId="0" xfId="7" applyNumberFormat="1" applyFont="1" applyFill="1" applyAlignment="1" applyProtection="1">
      <alignment horizontal="right"/>
      <protection locked="0"/>
    </xf>
    <xf numFmtId="3" fontId="6" fillId="0" borderId="0" xfId="7" applyNumberFormat="1" applyFont="1" applyAlignment="1" applyProtection="1">
      <alignment horizontal="right"/>
    </xf>
    <xf numFmtId="3" fontId="5" fillId="0" borderId="0" xfId="7" applyNumberFormat="1" applyFont="1" applyProtection="1"/>
    <xf numFmtId="0" fontId="5" fillId="0" borderId="3" xfId="0" applyFont="1" applyBorder="1" applyProtection="1"/>
    <xf numFmtId="49" fontId="5" fillId="0" borderId="11" xfId="0" applyNumberFormat="1" applyFont="1" applyBorder="1" applyAlignment="1" applyProtection="1">
      <alignment vertical="center"/>
    </xf>
    <xf numFmtId="49" fontId="5" fillId="0" borderId="3" xfId="0" applyNumberFormat="1" applyFont="1" applyBorder="1" applyProtection="1"/>
    <xf numFmtId="49" fontId="5" fillId="0" borderId="0" xfId="3" applyNumberFormat="1" applyFont="1" applyProtection="1"/>
    <xf numFmtId="0" fontId="5" fillId="0" borderId="0" xfId="3" applyFont="1" applyProtection="1"/>
    <xf numFmtId="2" fontId="4" fillId="0" borderId="0" xfId="3" applyNumberFormat="1" applyFont="1" applyAlignment="1" applyProtection="1">
      <alignment horizontal="center"/>
    </xf>
    <xf numFmtId="2" fontId="4" fillId="0" borderId="0" xfId="3" applyNumberFormat="1" applyFont="1" applyAlignment="1" applyProtection="1">
      <alignment horizontal="left"/>
    </xf>
    <xf numFmtId="0" fontId="5" fillId="0" borderId="0" xfId="3" applyFont="1" applyAlignment="1" applyProtection="1">
      <alignment horizontal="right"/>
    </xf>
    <xf numFmtId="0" fontId="19" fillId="0" borderId="0" xfId="0" applyFont="1" applyBorder="1" applyProtection="1"/>
    <xf numFmtId="0" fontId="19" fillId="0" borderId="10" xfId="0" applyFont="1" applyBorder="1" applyProtection="1"/>
    <xf numFmtId="169" fontId="18" fillId="2" borderId="9" xfId="0" applyNumberFormat="1" applyFont="1" applyFill="1" applyBorder="1" applyProtection="1"/>
    <xf numFmtId="167" fontId="18" fillId="2" borderId="0" xfId="1" applyNumberFormat="1" applyFont="1" applyFill="1" applyBorder="1" applyProtection="1"/>
    <xf numFmtId="0" fontId="5" fillId="0" borderId="0" xfId="3" applyFont="1" applyFill="1" applyProtection="1"/>
    <xf numFmtId="0" fontId="5" fillId="0" borderId="0" xfId="3" applyFont="1" applyFill="1" applyAlignment="1" applyProtection="1">
      <alignment horizontal="right"/>
    </xf>
    <xf numFmtId="169" fontId="18" fillId="2" borderId="11" xfId="0" applyNumberFormat="1" applyFont="1" applyFill="1" applyBorder="1" applyProtection="1"/>
    <xf numFmtId="167" fontId="18" fillId="2" borderId="1" xfId="1" applyNumberFormat="1" applyFont="1" applyFill="1" applyBorder="1" applyProtection="1"/>
    <xf numFmtId="167" fontId="5" fillId="0" borderId="0" xfId="1" applyNumberFormat="1" applyFont="1" applyProtection="1"/>
    <xf numFmtId="167" fontId="20" fillId="2" borderId="0" xfId="1" applyNumberFormat="1" applyFont="1" applyFill="1" applyBorder="1" applyProtection="1"/>
    <xf numFmtId="0" fontId="18" fillId="2" borderId="9" xfId="0" applyFont="1" applyFill="1" applyBorder="1" applyProtection="1"/>
    <xf numFmtId="0" fontId="6" fillId="0" borderId="0" xfId="3" applyFont="1" applyProtection="1"/>
    <xf numFmtId="4" fontId="6" fillId="0" borderId="0" xfId="3" applyNumberFormat="1" applyFont="1" applyProtection="1"/>
    <xf numFmtId="3" fontId="18" fillId="2" borderId="0" xfId="0" applyNumberFormat="1" applyFont="1" applyFill="1" applyBorder="1" applyProtection="1"/>
    <xf numFmtId="3" fontId="5" fillId="0" borderId="0" xfId="3" applyNumberFormat="1" applyFont="1" applyProtection="1"/>
    <xf numFmtId="3" fontId="8" fillId="0" borderId="0" xfId="3" applyNumberFormat="1" applyFont="1" applyAlignment="1" applyProtection="1">
      <alignment horizontal="right"/>
    </xf>
    <xf numFmtId="165" fontId="8" fillId="0" borderId="0" xfId="3" applyNumberFormat="1" applyFont="1" applyProtection="1"/>
    <xf numFmtId="0" fontId="6" fillId="0" borderId="0" xfId="0" applyFont="1" applyFill="1" applyAlignment="1" applyProtection="1">
      <alignment horizontal="right"/>
    </xf>
    <xf numFmtId="0" fontId="5" fillId="0" borderId="0" xfId="0" applyFont="1" applyAlignment="1" applyProtection="1">
      <alignment horizontal="left" vertical="top"/>
    </xf>
    <xf numFmtId="49" fontId="6" fillId="0" borderId="0" xfId="0" applyNumberFormat="1" applyFont="1" applyAlignment="1" applyProtection="1">
      <alignment horizontal="left"/>
    </xf>
    <xf numFmtId="1" fontId="5" fillId="2" borderId="0" xfId="0" applyNumberFormat="1" applyFont="1" applyFill="1" applyAlignment="1" applyProtection="1">
      <alignment horizontal="left"/>
    </xf>
    <xf numFmtId="49" fontId="5" fillId="2" borderId="0" xfId="0" applyNumberFormat="1" applyFont="1" applyFill="1" applyAlignment="1" applyProtection="1">
      <alignment horizontal="left"/>
    </xf>
    <xf numFmtId="0" fontId="7" fillId="2" borderId="0" xfId="0" applyFont="1" applyFill="1" applyBorder="1" applyAlignment="1" applyProtection="1">
      <alignment horizontal="left" vertical="top" wrapText="1"/>
    </xf>
    <xf numFmtId="0" fontId="7" fillId="2" borderId="0" xfId="0" applyFont="1" applyFill="1" applyAlignment="1" applyProtection="1">
      <alignment horizontal="left" vertical="top" wrapText="1"/>
    </xf>
    <xf numFmtId="49" fontId="5" fillId="0" borderId="0" xfId="0" applyNumberFormat="1" applyFont="1" applyAlignment="1" applyProtection="1">
      <alignment horizontal="left"/>
    </xf>
    <xf numFmtId="0" fontId="6" fillId="0" borderId="0" xfId="0" applyFont="1" applyProtection="1"/>
    <xf numFmtId="0" fontId="5" fillId="2" borderId="0" xfId="0" applyFont="1" applyFill="1" applyProtection="1"/>
    <xf numFmtId="4" fontId="11" fillId="0" borderId="0" xfId="0" applyNumberFormat="1" applyFont="1" applyAlignment="1" applyProtection="1">
      <alignment horizontal="left"/>
    </xf>
    <xf numFmtId="4" fontId="5" fillId="0" borderId="0" xfId="3" applyNumberFormat="1" applyFont="1" applyProtection="1"/>
    <xf numFmtId="0" fontId="6" fillId="0" borderId="0" xfId="0" applyFont="1" applyAlignment="1" applyProtection="1">
      <alignment horizontal="right"/>
    </xf>
    <xf numFmtId="0" fontId="0" fillId="0" borderId="0" xfId="0" applyProtection="1"/>
    <xf numFmtId="4" fontId="5" fillId="2" borderId="0" xfId="0" applyNumberFormat="1" applyFont="1" applyFill="1" applyAlignment="1" applyProtection="1">
      <alignment horizontal="left"/>
    </xf>
    <xf numFmtId="4" fontId="11" fillId="0" borderId="0" xfId="1" applyNumberFormat="1" applyFont="1" applyAlignment="1" applyProtection="1">
      <alignment horizontal="left"/>
    </xf>
    <xf numFmtId="49" fontId="6" fillId="0" borderId="0" xfId="3" applyNumberFormat="1" applyFont="1" applyProtection="1"/>
    <xf numFmtId="0" fontId="5" fillId="0" borderId="0" xfId="0" applyFont="1" applyAlignment="1" applyProtection="1">
      <alignment vertical="center"/>
    </xf>
    <xf numFmtId="0" fontId="18" fillId="2" borderId="0" xfId="0" applyFont="1" applyFill="1" applyBorder="1" applyProtection="1">
      <protection locked="0"/>
    </xf>
    <xf numFmtId="0" fontId="5" fillId="2" borderId="5" xfId="0" applyFont="1" applyFill="1" applyBorder="1" applyProtection="1">
      <protection locked="0"/>
    </xf>
    <xf numFmtId="167" fontId="18" fillId="2" borderId="0" xfId="1" applyNumberFormat="1" applyFont="1" applyFill="1" applyBorder="1" applyProtection="1">
      <protection locked="0"/>
    </xf>
    <xf numFmtId="167" fontId="18" fillId="2" borderId="1" xfId="1" applyNumberFormat="1" applyFont="1" applyFill="1" applyBorder="1" applyProtection="1">
      <protection locked="0"/>
    </xf>
    <xf numFmtId="0" fontId="6" fillId="0" borderId="6" xfId="0" applyFont="1" applyBorder="1" applyProtection="1">
      <protection locked="0"/>
    </xf>
    <xf numFmtId="0" fontId="18" fillId="0" borderId="7" xfId="0" applyFont="1" applyBorder="1" applyProtection="1">
      <protection locked="0"/>
    </xf>
    <xf numFmtId="0" fontId="18" fillId="0" borderId="8" xfId="0" applyFont="1" applyBorder="1" applyProtection="1">
      <protection locked="0"/>
    </xf>
    <xf numFmtId="0" fontId="20" fillId="0" borderId="9" xfId="0" applyFont="1" applyBorder="1" applyProtection="1">
      <protection locked="0"/>
    </xf>
    <xf numFmtId="0" fontId="18" fillId="0" borderId="0" xfId="0" applyFont="1" applyBorder="1" applyProtection="1">
      <protection locked="0"/>
    </xf>
    <xf numFmtId="0" fontId="18" fillId="0" borderId="10" xfId="0" applyFont="1" applyBorder="1" applyProtection="1">
      <protection locked="0"/>
    </xf>
    <xf numFmtId="0" fontId="19" fillId="0" borderId="0" xfId="0" applyFont="1" applyBorder="1" applyProtection="1">
      <protection locked="0"/>
    </xf>
    <xf numFmtId="0" fontId="19" fillId="0" borderId="10" xfId="0" applyFont="1" applyBorder="1" applyProtection="1">
      <protection locked="0"/>
    </xf>
    <xf numFmtId="49" fontId="20" fillId="0" borderId="9" xfId="0" applyNumberFormat="1" applyFont="1" applyBorder="1" applyProtection="1">
      <protection locked="0"/>
    </xf>
    <xf numFmtId="0" fontId="20" fillId="0" borderId="0" xfId="0" applyFont="1" applyBorder="1" applyAlignment="1" applyProtection="1">
      <alignment horizontal="right"/>
      <protection locked="0"/>
    </xf>
    <xf numFmtId="0" fontId="20" fillId="0" borderId="10" xfId="0" applyFont="1" applyBorder="1" applyAlignment="1" applyProtection="1">
      <alignment horizontal="right"/>
      <protection locked="0"/>
    </xf>
    <xf numFmtId="169" fontId="18" fillId="2" borderId="9" xfId="0" applyNumberFormat="1" applyFont="1" applyFill="1" applyBorder="1" applyProtection="1">
      <protection locked="0"/>
    </xf>
    <xf numFmtId="167" fontId="18" fillId="0" borderId="10" xfId="1" applyNumberFormat="1" applyFont="1" applyBorder="1" applyProtection="1">
      <protection locked="0"/>
    </xf>
    <xf numFmtId="169" fontId="18" fillId="2" borderId="11" xfId="0" applyNumberFormat="1" applyFont="1" applyFill="1" applyBorder="1" applyProtection="1">
      <protection locked="0"/>
    </xf>
    <xf numFmtId="167" fontId="18" fillId="0" borderId="12" xfId="1" applyNumberFormat="1" applyFont="1" applyBorder="1" applyProtection="1">
      <protection locked="0"/>
    </xf>
    <xf numFmtId="49" fontId="18" fillId="0" borderId="9" xfId="0" applyNumberFormat="1" applyFont="1" applyFill="1" applyBorder="1" applyProtection="1">
      <protection locked="0"/>
    </xf>
    <xf numFmtId="167" fontId="18" fillId="0" borderId="0" xfId="1" applyNumberFormat="1" applyFont="1" applyFill="1" applyBorder="1" applyProtection="1">
      <protection locked="0"/>
    </xf>
    <xf numFmtId="167" fontId="18" fillId="0" borderId="10" xfId="1" applyNumberFormat="1" applyFont="1" applyFill="1" applyBorder="1" applyProtection="1">
      <protection locked="0"/>
    </xf>
    <xf numFmtId="49" fontId="20" fillId="0" borderId="9" xfId="0" applyNumberFormat="1" applyFont="1" applyFill="1" applyBorder="1" applyProtection="1">
      <protection locked="0"/>
    </xf>
    <xf numFmtId="169" fontId="18" fillId="0" borderId="9" xfId="0" applyNumberFormat="1" applyFont="1" applyBorder="1" applyProtection="1">
      <protection locked="0"/>
    </xf>
    <xf numFmtId="169" fontId="20" fillId="0" borderId="13" xfId="0" applyNumberFormat="1" applyFont="1" applyBorder="1" applyProtection="1">
      <protection locked="0"/>
    </xf>
    <xf numFmtId="167" fontId="20" fillId="0" borderId="2" xfId="1" applyNumberFormat="1" applyFont="1" applyBorder="1" applyProtection="1">
      <protection locked="0"/>
    </xf>
    <xf numFmtId="167" fontId="20" fillId="0" borderId="14" xfId="1" applyNumberFormat="1" applyFont="1" applyBorder="1" applyProtection="1">
      <protection locked="0"/>
    </xf>
    <xf numFmtId="167" fontId="20" fillId="0" borderId="0" xfId="1" applyNumberFormat="1" applyFont="1" applyBorder="1" applyProtection="1">
      <protection locked="0"/>
    </xf>
    <xf numFmtId="167" fontId="20" fillId="0" borderId="10" xfId="1" applyNumberFormat="1" applyFont="1" applyBorder="1" applyProtection="1">
      <protection locked="0"/>
    </xf>
    <xf numFmtId="167" fontId="20" fillId="2" borderId="0" xfId="1" applyNumberFormat="1" applyFont="1" applyFill="1" applyBorder="1" applyProtection="1">
      <protection locked="0"/>
    </xf>
    <xf numFmtId="49" fontId="6" fillId="0" borderId="9" xfId="0" applyNumberFormat="1" applyFont="1" applyBorder="1" applyProtection="1">
      <protection locked="0"/>
    </xf>
    <xf numFmtId="0" fontId="18" fillId="2" borderId="9" xfId="0" applyFont="1" applyFill="1" applyBorder="1" applyProtection="1">
      <protection locked="0"/>
    </xf>
    <xf numFmtId="169" fontId="20" fillId="0" borderId="9" xfId="0" applyNumberFormat="1" applyFont="1" applyBorder="1" applyProtection="1">
      <protection locked="0"/>
    </xf>
    <xf numFmtId="49" fontId="18" fillId="0" borderId="9" xfId="0" applyNumberFormat="1" applyFont="1" applyBorder="1" applyProtection="1">
      <protection locked="0"/>
    </xf>
    <xf numFmtId="167" fontId="18" fillId="0" borderId="0" xfId="1" applyNumberFormat="1" applyFont="1" applyBorder="1" applyProtection="1">
      <protection locked="0"/>
    </xf>
    <xf numFmtId="169" fontId="20" fillId="0" borderId="3" xfId="0" applyNumberFormat="1" applyFont="1" applyBorder="1" applyProtection="1">
      <protection locked="0"/>
    </xf>
    <xf numFmtId="167" fontId="20" fillId="0" borderId="4" xfId="1" applyNumberFormat="1" applyFont="1" applyBorder="1" applyProtection="1">
      <protection locked="0"/>
    </xf>
    <xf numFmtId="167" fontId="20" fillId="0" borderId="5" xfId="1" applyNumberFormat="1" applyFont="1" applyBorder="1" applyProtection="1">
      <protection locked="0"/>
    </xf>
    <xf numFmtId="49" fontId="6" fillId="0" borderId="6" xfId="0" applyNumberFormat="1" applyFont="1" applyBorder="1" applyProtection="1">
      <protection locked="0"/>
    </xf>
    <xf numFmtId="3" fontId="18" fillId="0" borderId="0" xfId="0" applyNumberFormat="1" applyFont="1" applyBorder="1" applyProtection="1">
      <protection locked="0"/>
    </xf>
    <xf numFmtId="169" fontId="18" fillId="0" borderId="11" xfId="0" applyNumberFormat="1" applyFont="1" applyBorder="1" applyProtection="1">
      <protection locked="0"/>
    </xf>
    <xf numFmtId="168" fontId="18" fillId="0" borderId="1" xfId="0" applyNumberFormat="1" applyFont="1" applyBorder="1" applyProtection="1">
      <protection locked="0"/>
    </xf>
    <xf numFmtId="0" fontId="18" fillId="0" borderId="1" xfId="0" applyFont="1" applyBorder="1" applyProtection="1">
      <protection locked="0"/>
    </xf>
    <xf numFmtId="0" fontId="18" fillId="0" borderId="12" xfId="0" applyFont="1" applyBorder="1" applyProtection="1">
      <protection locked="0"/>
    </xf>
    <xf numFmtId="49" fontId="18" fillId="0" borderId="0" xfId="0" applyNumberFormat="1" applyFont="1" applyProtection="1">
      <protection locked="0"/>
    </xf>
    <xf numFmtId="0" fontId="18" fillId="0" borderId="0" xfId="0" applyFont="1" applyProtection="1">
      <protection locked="0"/>
    </xf>
    <xf numFmtId="3" fontId="6" fillId="0" borderId="6" xfId="0" applyNumberFormat="1" applyFont="1" applyBorder="1" applyProtection="1">
      <protection locked="0"/>
    </xf>
    <xf numFmtId="3" fontId="20" fillId="0" borderId="7" xfId="0" applyNumberFormat="1" applyFont="1" applyBorder="1" applyProtection="1">
      <protection locked="0"/>
    </xf>
    <xf numFmtId="3" fontId="18" fillId="0" borderId="7" xfId="0" applyNumberFormat="1" applyFont="1" applyBorder="1" applyProtection="1">
      <protection locked="0"/>
    </xf>
    <xf numFmtId="0" fontId="20" fillId="0" borderId="8" xfId="0" applyFont="1" applyBorder="1" applyProtection="1">
      <protection locked="0"/>
    </xf>
    <xf numFmtId="3" fontId="20" fillId="0" borderId="9" xfId="0" applyNumberFormat="1" applyFont="1" applyBorder="1" applyProtection="1">
      <protection locked="0"/>
    </xf>
    <xf numFmtId="3" fontId="20" fillId="0" borderId="0" xfId="0" applyNumberFormat="1" applyFont="1" applyBorder="1" applyProtection="1">
      <protection locked="0"/>
    </xf>
    <xf numFmtId="0" fontId="20" fillId="0" borderId="10" xfId="0" applyFont="1" applyBorder="1" applyProtection="1">
      <protection locked="0"/>
    </xf>
    <xf numFmtId="3" fontId="18" fillId="0" borderId="0" xfId="0" applyNumberFormat="1" applyFont="1" applyFill="1" applyBorder="1" applyProtection="1">
      <protection locked="0"/>
    </xf>
    <xf numFmtId="3" fontId="18" fillId="0" borderId="9" xfId="0" applyNumberFormat="1" applyFont="1" applyBorder="1" applyProtection="1">
      <protection locked="0"/>
    </xf>
    <xf numFmtId="169" fontId="18" fillId="0" borderId="9" xfId="0" applyNumberFormat="1" applyFont="1" applyFill="1" applyBorder="1" applyProtection="1">
      <protection locked="0"/>
    </xf>
    <xf numFmtId="3" fontId="18" fillId="0" borderId="9" xfId="0" applyNumberFormat="1" applyFont="1" applyFill="1" applyBorder="1" applyProtection="1">
      <protection locked="0"/>
    </xf>
    <xf numFmtId="3" fontId="18" fillId="2" borderId="0" xfId="0" applyNumberFormat="1" applyFont="1" applyFill="1" applyBorder="1" applyProtection="1">
      <protection locked="0"/>
    </xf>
    <xf numFmtId="3" fontId="18" fillId="0" borderId="11" xfId="0" applyNumberFormat="1" applyFont="1" applyBorder="1" applyProtection="1">
      <protection locked="0"/>
    </xf>
    <xf numFmtId="165" fontId="17" fillId="0" borderId="1" xfId="0" applyNumberFormat="1" applyFont="1" applyBorder="1" applyProtection="1">
      <protection locked="0"/>
    </xf>
    <xf numFmtId="3" fontId="18" fillId="0" borderId="1" xfId="0" applyNumberFormat="1" applyFont="1" applyBorder="1" applyProtection="1">
      <protection locked="0"/>
    </xf>
    <xf numFmtId="3" fontId="18" fillId="0" borderId="0" xfId="0" applyNumberFormat="1" applyFont="1" applyProtection="1">
      <protection locked="0"/>
    </xf>
    <xf numFmtId="3" fontId="20" fillId="0" borderId="0" xfId="0" applyNumberFormat="1" applyFont="1" applyProtection="1">
      <protection locked="0"/>
    </xf>
    <xf numFmtId="3" fontId="5" fillId="0" borderId="0" xfId="0" applyNumberFormat="1" applyFont="1" applyProtection="1">
      <protection locked="0"/>
    </xf>
    <xf numFmtId="3" fontId="5" fillId="0" borderId="19" xfId="0" applyNumberFormat="1" applyFont="1" applyBorder="1" applyProtection="1">
      <protection locked="0"/>
    </xf>
    <xf numFmtId="3" fontId="5" fillId="0" borderId="18" xfId="0" applyNumberFormat="1" applyFont="1" applyBorder="1" applyProtection="1">
      <protection locked="0"/>
    </xf>
    <xf numFmtId="3" fontId="5" fillId="0" borderId="0" xfId="1" applyNumberFormat="1" applyFont="1" applyProtection="1">
      <protection locked="0"/>
    </xf>
    <xf numFmtId="169" fontId="20" fillId="0" borderId="0" xfId="0" applyNumberFormat="1" applyFont="1" applyFill="1" applyBorder="1" applyAlignment="1" applyProtection="1">
      <alignment horizontal="left"/>
      <protection locked="0"/>
    </xf>
    <xf numFmtId="169" fontId="18" fillId="0" borderId="0" xfId="0" applyNumberFormat="1" applyFont="1" applyBorder="1" applyAlignment="1" applyProtection="1">
      <alignment horizontal="left"/>
      <protection locked="0"/>
    </xf>
    <xf numFmtId="169" fontId="20" fillId="0" borderId="0" xfId="0" applyNumberFormat="1" applyFont="1" applyBorder="1" applyAlignment="1" applyProtection="1">
      <alignment horizontal="left"/>
      <protection locked="0"/>
    </xf>
    <xf numFmtId="170" fontId="17" fillId="0" borderId="1" xfId="0" applyNumberFormat="1" applyFont="1" applyBorder="1" applyAlignment="1" applyProtection="1">
      <alignment horizontal="right"/>
      <protection locked="0"/>
    </xf>
    <xf numFmtId="2" fontId="4" fillId="0" borderId="0" xfId="0" applyNumberFormat="1" applyFont="1" applyAlignment="1">
      <alignment horizontal="center"/>
    </xf>
    <xf numFmtId="0" fontId="24" fillId="0" borderId="0" xfId="8" applyBorder="1" applyAlignment="1" applyProtection="1">
      <alignment horizontal="right"/>
      <protection locked="0"/>
    </xf>
    <xf numFmtId="4" fontId="6" fillId="0" borderId="0" xfId="0" applyNumberFormat="1" applyFont="1" applyAlignment="1">
      <alignment horizontal="left"/>
    </xf>
    <xf numFmtId="3" fontId="11" fillId="0" borderId="0" xfId="1" applyNumberFormat="1" applyFont="1"/>
    <xf numFmtId="168" fontId="5" fillId="0" borderId="0" xfId="2" applyNumberFormat="1" applyFont="1"/>
    <xf numFmtId="0" fontId="25" fillId="0" borderId="0" xfId="8" applyFont="1" applyBorder="1" applyAlignment="1" applyProtection="1">
      <alignment horizontal="right" wrapText="1"/>
      <protection locked="0"/>
    </xf>
    <xf numFmtId="0" fontId="18" fillId="0" borderId="9" xfId="0" applyFont="1" applyFill="1" applyBorder="1" applyProtection="1"/>
    <xf numFmtId="0" fontId="18" fillId="0" borderId="0" xfId="0" applyFont="1" applyFill="1" applyBorder="1" applyAlignment="1" applyProtection="1">
      <alignment horizontal="right"/>
    </xf>
    <xf numFmtId="0" fontId="18" fillId="0" borderId="0" xfId="0" applyFont="1" applyFill="1" applyBorder="1" applyProtection="1"/>
    <xf numFmtId="0" fontId="18" fillId="0" borderId="10" xfId="0" applyFont="1" applyFill="1" applyBorder="1" applyProtection="1"/>
    <xf numFmtId="0" fontId="18" fillId="0" borderId="9" xfId="0" applyFont="1" applyBorder="1" applyProtection="1"/>
    <xf numFmtId="0" fontId="18" fillId="0" borderId="0" xfId="0" applyFont="1" applyBorder="1" applyAlignment="1" applyProtection="1">
      <alignment horizontal="right"/>
    </xf>
    <xf numFmtId="167" fontId="18" fillId="2" borderId="9" xfId="0" applyNumberFormat="1" applyFont="1" applyFill="1" applyBorder="1" applyProtection="1">
      <protection locked="0"/>
    </xf>
    <xf numFmtId="0" fontId="18" fillId="2" borderId="10" xfId="0" applyFont="1" applyFill="1" applyBorder="1" applyProtection="1">
      <protection locked="0"/>
    </xf>
    <xf numFmtId="167" fontId="20" fillId="0" borderId="13" xfId="1" applyNumberFormat="1" applyFont="1" applyBorder="1" applyProtection="1"/>
    <xf numFmtId="167" fontId="18" fillId="2" borderId="9" xfId="1" applyNumberFormat="1" applyFont="1" applyFill="1" applyBorder="1" applyProtection="1">
      <protection locked="0"/>
    </xf>
    <xf numFmtId="167" fontId="18" fillId="2" borderId="10" xfId="1" applyNumberFormat="1" applyFont="1" applyFill="1" applyBorder="1" applyProtection="1">
      <protection locked="0"/>
    </xf>
    <xf numFmtId="167" fontId="20" fillId="2" borderId="9" xfId="1" applyNumberFormat="1" applyFont="1" applyFill="1" applyBorder="1" applyProtection="1">
      <protection locked="0"/>
    </xf>
    <xf numFmtId="167" fontId="20" fillId="2" borderId="10" xfId="1" applyNumberFormat="1" applyFont="1" applyFill="1" applyBorder="1" applyProtection="1">
      <protection locked="0"/>
    </xf>
    <xf numFmtId="167" fontId="18" fillId="0" borderId="9" xfId="1" applyNumberFormat="1" applyFont="1" applyFill="1" applyBorder="1" applyProtection="1">
      <protection locked="0"/>
    </xf>
    <xf numFmtId="167" fontId="20" fillId="0" borderId="3" xfId="1" applyNumberFormat="1" applyFont="1" applyBorder="1" applyProtection="1">
      <protection locked="0"/>
    </xf>
    <xf numFmtId="0" fontId="18" fillId="0" borderId="6" xfId="0" applyFont="1" applyBorder="1"/>
    <xf numFmtId="0" fontId="18" fillId="0" borderId="7" xfId="0" applyFont="1" applyBorder="1"/>
    <xf numFmtId="0" fontId="18" fillId="0" borderId="8" xfId="0" applyFont="1" applyBorder="1"/>
    <xf numFmtId="3" fontId="18" fillId="0" borderId="9" xfId="0" applyNumberFormat="1" applyFont="1" applyBorder="1"/>
    <xf numFmtId="3" fontId="18" fillId="0" borderId="0" xfId="0" applyNumberFormat="1" applyFont="1"/>
    <xf numFmtId="3" fontId="18" fillId="0" borderId="10" xfId="0" applyNumberFormat="1" applyFont="1" applyBorder="1"/>
    <xf numFmtId="10" fontId="18" fillId="0" borderId="11" xfId="2" applyNumberFormat="1" applyFont="1" applyBorder="1"/>
    <xf numFmtId="10" fontId="18" fillId="0" borderId="1" xfId="2" applyNumberFormat="1" applyFont="1" applyBorder="1"/>
    <xf numFmtId="10" fontId="18" fillId="0" borderId="12" xfId="2" applyNumberFormat="1" applyFont="1" applyBorder="1"/>
    <xf numFmtId="0" fontId="0" fillId="0" borderId="0" xfId="0" applyNumberFormat="1"/>
    <xf numFmtId="49" fontId="5" fillId="2" borderId="18" xfId="0" applyNumberFormat="1" applyFont="1" applyFill="1" applyBorder="1" applyAlignment="1" applyProtection="1">
      <alignment horizontal="left"/>
      <protection locked="0"/>
    </xf>
    <xf numFmtId="4" fontId="5" fillId="2" borderId="18" xfId="0" applyNumberFormat="1" applyFont="1" applyFill="1" applyBorder="1" applyAlignment="1" applyProtection="1">
      <alignment horizontal="left"/>
      <protection locked="0"/>
    </xf>
    <xf numFmtId="3" fontId="5" fillId="0" borderId="18" xfId="1" applyNumberFormat="1" applyFont="1" applyBorder="1" applyProtection="1">
      <protection locked="0"/>
    </xf>
    <xf numFmtId="0" fontId="24" fillId="0" borderId="0" xfId="8" applyBorder="1" applyAlignment="1" applyProtection="1">
      <alignment horizontal="right" wrapText="1"/>
      <protection locked="0"/>
    </xf>
    <xf numFmtId="0" fontId="24" fillId="0" borderId="0" xfId="8" applyAlignment="1">
      <alignment horizontal="left"/>
    </xf>
    <xf numFmtId="0" fontId="24" fillId="0" borderId="0" xfId="8" applyFill="1"/>
    <xf numFmtId="0" fontId="24" fillId="0" borderId="10" xfId="8" applyBorder="1" applyAlignment="1">
      <alignment horizontal="left"/>
    </xf>
    <xf numFmtId="0" fontId="24" fillId="0" borderId="9" xfId="8" applyFill="1" applyBorder="1" applyAlignment="1" applyProtection="1">
      <alignment horizontal="left"/>
    </xf>
    <xf numFmtId="0" fontId="24" fillId="0" borderId="0" xfId="8" applyFill="1" applyBorder="1" applyAlignment="1" applyProtection="1">
      <alignment horizontal="left"/>
    </xf>
    <xf numFmtId="0" fontId="24" fillId="0" borderId="10" xfId="8" applyFill="1" applyBorder="1" applyAlignment="1" applyProtection="1">
      <alignment horizontal="left"/>
    </xf>
    <xf numFmtId="0" fontId="24" fillId="0" borderId="9" xfId="8" applyFill="1" applyBorder="1"/>
    <xf numFmtId="0" fontId="5" fillId="2" borderId="4" xfId="0" applyFont="1" applyFill="1" applyBorder="1" applyProtection="1">
      <protection locked="0"/>
    </xf>
    <xf numFmtId="0" fontId="5" fillId="2" borderId="5" xfId="0" applyFont="1" applyFill="1" applyBorder="1" applyProtection="1">
      <protection locked="0"/>
    </xf>
    <xf numFmtId="0" fontId="5" fillId="2" borderId="1" xfId="0" applyFont="1" applyFill="1" applyBorder="1" applyProtection="1">
      <protection locked="0"/>
    </xf>
    <xf numFmtId="0" fontId="5" fillId="2" borderId="12" xfId="0" applyFont="1" applyFill="1" applyBorder="1" applyProtection="1">
      <protection locked="0"/>
    </xf>
    <xf numFmtId="169" fontId="20" fillId="0" borderId="9" xfId="0" applyNumberFormat="1" applyFont="1" applyBorder="1" applyAlignment="1" applyProtection="1">
      <alignment horizontal="left"/>
      <protection locked="0"/>
    </xf>
    <xf numFmtId="169" fontId="20" fillId="0" borderId="0" xfId="0" applyNumberFormat="1" applyFont="1" applyBorder="1" applyAlignment="1" applyProtection="1">
      <alignment horizontal="left"/>
      <protection locked="0"/>
    </xf>
    <xf numFmtId="170" fontId="17" fillId="0" borderId="1" xfId="0" applyNumberFormat="1" applyFont="1" applyBorder="1" applyAlignment="1" applyProtection="1">
      <alignment horizontal="right"/>
      <protection locked="0"/>
    </xf>
    <xf numFmtId="0" fontId="17" fillId="0" borderId="0" xfId="0" applyFont="1" applyAlignment="1" applyProtection="1">
      <alignment horizontal="center"/>
    </xf>
    <xf numFmtId="0" fontId="20" fillId="0" borderId="6" xfId="0" applyFont="1" applyBorder="1" applyAlignment="1" applyProtection="1">
      <alignment horizontal="center"/>
    </xf>
    <xf numFmtId="0" fontId="20" fillId="0" borderId="7" xfId="0" applyFont="1" applyBorder="1" applyAlignment="1" applyProtection="1">
      <alignment horizontal="center"/>
    </xf>
    <xf numFmtId="0" fontId="20" fillId="0" borderId="8" xfId="0" applyFont="1" applyBorder="1" applyAlignment="1" applyProtection="1">
      <alignment horizontal="center"/>
    </xf>
    <xf numFmtId="169" fontId="20" fillId="0" borderId="9" xfId="0" applyNumberFormat="1" applyFont="1" applyFill="1" applyBorder="1" applyAlignment="1" applyProtection="1">
      <alignment horizontal="left"/>
      <protection locked="0"/>
    </xf>
    <xf numFmtId="169" fontId="20" fillId="0" borderId="0" xfId="0" applyNumberFormat="1" applyFont="1" applyFill="1" applyBorder="1" applyAlignment="1" applyProtection="1">
      <alignment horizontal="left"/>
      <protection locked="0"/>
    </xf>
    <xf numFmtId="169" fontId="18" fillId="0" borderId="9" xfId="0" applyNumberFormat="1" applyFont="1" applyBorder="1" applyAlignment="1" applyProtection="1">
      <alignment horizontal="left"/>
      <protection locked="0"/>
    </xf>
    <xf numFmtId="169" fontId="18" fillId="0" borderId="0" xfId="0" applyNumberFormat="1" applyFont="1" applyBorder="1" applyAlignment="1" applyProtection="1">
      <alignment horizontal="left"/>
      <protection locked="0"/>
    </xf>
    <xf numFmtId="0" fontId="17" fillId="0" borderId="0" xfId="0" applyFont="1" applyBorder="1" applyAlignment="1" applyProtection="1">
      <alignment horizontal="center" vertical="center"/>
      <protection locked="0"/>
    </xf>
    <xf numFmtId="0" fontId="17" fillId="0" borderId="10" xfId="0" applyFont="1" applyBorder="1" applyAlignment="1" applyProtection="1">
      <alignment horizontal="center" vertical="center"/>
      <protection locked="0"/>
    </xf>
    <xf numFmtId="2" fontId="23" fillId="0" borderId="0" xfId="0" applyNumberFormat="1" applyFont="1" applyAlignment="1">
      <alignment horizontal="left"/>
    </xf>
    <xf numFmtId="2" fontId="4" fillId="0" borderId="0" xfId="0" applyNumberFormat="1" applyFont="1" applyAlignment="1">
      <alignment horizontal="center"/>
    </xf>
    <xf numFmtId="2" fontId="4" fillId="0" borderId="0" xfId="0" applyNumberFormat="1" applyFont="1" applyAlignment="1" applyProtection="1">
      <alignment horizontal="center"/>
    </xf>
    <xf numFmtId="2" fontId="9" fillId="0" borderId="0" xfId="3" applyNumberFormat="1" applyFont="1" applyAlignment="1" applyProtection="1">
      <alignment horizontal="left"/>
    </xf>
    <xf numFmtId="0" fontId="17" fillId="0" borderId="0" xfId="0" applyFont="1" applyBorder="1" applyAlignment="1" applyProtection="1">
      <alignment horizontal="center" vertical="center"/>
    </xf>
    <xf numFmtId="0" fontId="17" fillId="0" borderId="10" xfId="0" applyFont="1" applyBorder="1" applyAlignment="1" applyProtection="1">
      <alignment horizontal="center" vertical="center"/>
    </xf>
    <xf numFmtId="169" fontId="18" fillId="0" borderId="9" xfId="0" applyNumberFormat="1" applyFont="1" applyBorder="1" applyAlignment="1" applyProtection="1">
      <alignment horizontal="left"/>
    </xf>
    <xf numFmtId="169" fontId="18" fillId="0" borderId="0" xfId="0" applyNumberFormat="1" applyFont="1" applyBorder="1" applyAlignment="1" applyProtection="1">
      <alignment horizontal="left"/>
    </xf>
    <xf numFmtId="169" fontId="20" fillId="0" borderId="9" xfId="0" applyNumberFormat="1" applyFont="1" applyFill="1" applyBorder="1" applyAlignment="1" applyProtection="1">
      <alignment horizontal="left"/>
    </xf>
    <xf numFmtId="169" fontId="20" fillId="0" borderId="0" xfId="0" applyNumberFormat="1" applyFont="1" applyFill="1" applyBorder="1" applyAlignment="1" applyProtection="1">
      <alignment horizontal="left"/>
    </xf>
    <xf numFmtId="169" fontId="20" fillId="0" borderId="9" xfId="0" applyNumberFormat="1" applyFont="1" applyBorder="1" applyAlignment="1" applyProtection="1">
      <alignment horizontal="left"/>
    </xf>
    <xf numFmtId="169" fontId="20" fillId="0" borderId="0" xfId="0" applyNumberFormat="1" applyFont="1" applyBorder="1" applyAlignment="1" applyProtection="1">
      <alignment horizontal="left"/>
    </xf>
    <xf numFmtId="170" fontId="17" fillId="0" borderId="1" xfId="0" applyNumberFormat="1" applyFont="1" applyBorder="1" applyAlignment="1" applyProtection="1">
      <alignment horizontal="right"/>
    </xf>
  </cellXfs>
  <cellStyles count="10">
    <cellStyle name="Comma" xfId="1" builtinId="3"/>
    <cellStyle name="Hyperlink" xfId="8" builtinId="8"/>
    <cellStyle name="Komma 2" xfId="7" xr:uid="{00000000-0005-0000-0000-000001000000}"/>
    <cellStyle name="Link 2" xfId="9" xr:uid="{78C1D14A-9D9D-4A65-B3F4-5479BA139CC7}"/>
    <cellStyle name="Normal" xfId="0" builtinId="0"/>
    <cellStyle name="Normal 2" xfId="3" xr:uid="{00000000-0005-0000-0000-000003000000}"/>
    <cellStyle name="Normal 3" xfId="4" xr:uid="{00000000-0005-0000-0000-000004000000}"/>
    <cellStyle name="Normal 4" xfId="5" xr:uid="{00000000-0005-0000-0000-000005000000}"/>
    <cellStyle name="Normal 5" xfId="6" xr:uid="{00000000-0005-0000-0000-000006000000}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76200</xdr:rowOff>
    </xdr:from>
    <xdr:to>
      <xdr:col>4</xdr:col>
      <xdr:colOff>685800</xdr:colOff>
      <xdr:row>0</xdr:row>
      <xdr:rowOff>723900</xdr:rowOff>
    </xdr:to>
    <xdr:grpSp>
      <xdr:nvGrpSpPr>
        <xdr:cNvPr id="3" name="Gruppe 20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pSpPr>
          <a:grpSpLocks noChangeAspect="1"/>
        </xdr:cNvGrpSpPr>
      </xdr:nvGrpSpPr>
      <xdr:grpSpPr bwMode="auto">
        <a:xfrm>
          <a:off x="123825" y="76200"/>
          <a:ext cx="5467350" cy="647700"/>
          <a:chOff x="152400" y="0"/>
          <a:chExt cx="5467350" cy="652135"/>
        </a:xfrm>
      </xdr:grpSpPr>
      <xdr:pic>
        <xdr:nvPicPr>
          <xdr:cNvPr id="4" name="Billede 16" descr="BDO_logo_27mm_WEB.jpg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1450" y="47626"/>
            <a:ext cx="1432777" cy="5524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6" name="Rektangel 5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/>
        </xdr:nvSpPr>
        <xdr:spPr>
          <a:xfrm>
            <a:off x="152400" y="0"/>
            <a:ext cx="5467350" cy="652135"/>
          </a:xfrm>
          <a:prstGeom prst="rect">
            <a:avLst/>
          </a:prstGeom>
          <a:solidFill>
            <a:sysClr val="window" lastClr="FFFFFF">
              <a:alpha val="0"/>
            </a:sys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endParaRPr lang="da-DK"/>
          </a:p>
        </xdr:txBody>
      </xdr:sp>
    </xdr:grp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276225</xdr:rowOff>
    </xdr:from>
    <xdr:to>
      <xdr:col>14</xdr:col>
      <xdr:colOff>542925</xdr:colOff>
      <xdr:row>128</xdr:row>
      <xdr:rowOff>47625</xdr:rowOff>
    </xdr:to>
    <xdr:sp macro="" textlink="">
      <xdr:nvSpPr>
        <xdr:cNvPr id="2" name="Tekstboks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/>
      </xdr:nvSpPr>
      <xdr:spPr>
        <a:xfrm>
          <a:off x="7038975" y="276225"/>
          <a:ext cx="5638800" cy="246126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da-DK" sz="1100" b="1"/>
            <a:t>VEJLEDNING</a:t>
          </a:r>
          <a:br>
            <a:rPr lang="da-DK" sz="1100" b="1"/>
          </a:br>
          <a:br>
            <a:rPr lang="da-DK" sz="1100" b="1"/>
          </a:br>
          <a:r>
            <a:rPr lang="da-DK" sz="1100" b="1"/>
            <a:t>GENERELT</a:t>
          </a:r>
          <a:br>
            <a:rPr lang="da-DK" sz="1100" b="0"/>
          </a:br>
          <a:r>
            <a:rPr lang="da-DK" sz="1100" b="0"/>
            <a:t>Alle</a:t>
          </a:r>
          <a:r>
            <a:rPr lang="da-DK" sz="1100" b="0" baseline="0"/>
            <a:t> beløb indtastet uden fortegn. Konti i kredit (udgående moms) skal således indtastet uden fortegn, mens konto i debet (udgående moms) indtastet med fortegn (-). </a:t>
          </a:r>
          <a:br>
            <a:rPr lang="da-DK" sz="1100" b="0" baseline="0"/>
          </a:br>
          <a:br>
            <a:rPr lang="da-DK" sz="1100" b="0" baseline="0"/>
          </a:br>
          <a:r>
            <a:rPr lang="da-DK" sz="1100" b="0" baseline="0"/>
            <a:t>Såfremt kunden anvender halvårlig afregning, </a:t>
          </a:r>
          <a:r>
            <a:rPr lang="da-DK" sz="1100" b="0" u="sng" baseline="0"/>
            <a:t>SKAL</a:t>
          </a:r>
          <a:r>
            <a:rPr lang="da-DK" sz="1100" b="0" baseline="0"/>
            <a:t> linierne for 2. og 4. kvartal anvendes. De omdøbes da til 1. og 2. halvår. Afregnet 4. kvartal forrige år skal i dette tilfælde være afregnet for 2. halvår forrige år.</a:t>
          </a:r>
          <a:br>
            <a:rPr lang="da-DK" sz="1100" b="0" baseline="0"/>
          </a:br>
          <a:br>
            <a:rPr lang="da-DK" sz="1100" b="0" baseline="0"/>
          </a:br>
          <a:r>
            <a:rPr lang="da-DK" sz="1100" b="1" baseline="0"/>
            <a:t>HVOR KOMMER TALLENE FRA?</a:t>
          </a:r>
          <a:br>
            <a:rPr lang="da-DK" sz="1100" b="1" baseline="0"/>
          </a:br>
          <a:r>
            <a:rPr lang="da-DK" sz="1100" b="0" u="sng" baseline="0"/>
            <a:t>Moms ifølge årsrapport</a:t>
          </a:r>
          <a:r>
            <a:rPr lang="da-DK" sz="1100" b="0" u="none" baseline="0"/>
            <a:t>: </a:t>
          </a:r>
          <a:br>
            <a:rPr lang="da-DK" sz="1100" b="0" u="none" baseline="0"/>
          </a:br>
          <a:r>
            <a:rPr lang="da-DK" sz="1100" b="0" u="none" baseline="0"/>
            <a:t>Beløbet skal svare til gæld/tilgodehavende moms i sidste års regnskab.  Beløbet skal fordeles på udgående og indgående moms. Fordeling kan findes ved at kigge i CaseWare - eller alternativt på kontokortene i bogholderiet. Modellen forudsætter at udgående moms er i kredit og indgående i debet - hvis ikke anvendes fortegn.</a:t>
          </a:r>
          <a:br>
            <a:rPr lang="da-DK" sz="1100" b="0" u="none" baseline="0"/>
          </a:br>
          <a:br>
            <a:rPr lang="da-DK" sz="1100" b="0" u="none" baseline="0"/>
          </a:br>
          <a:r>
            <a:rPr lang="da-DK" sz="1100" b="0" u="sng" baseline="0"/>
            <a:t>Afregnet 4. kvartal</a:t>
          </a:r>
          <a:br>
            <a:rPr lang="da-DK" sz="1100" b="0" u="sng" baseline="0"/>
          </a:br>
          <a:r>
            <a:rPr lang="da-DK" sz="1100" b="0" u="none" baseline="0"/>
            <a:t>Beløbet skal svare til den moms, der rent faktisk er betalt vedr. forrige år. Beløbet kan afvige fra momsgælden, hvis der i forbindelse med regnskabsudarbejdelsen er foretaget nogle efterposteringer til momsen, som ikke er medtaget i afregningen.  Beløbet kan findes på momskvitteringen for 4. kvartal sidste år - eller  alternativt på kontokortene i bogholderiet.</a:t>
          </a:r>
          <a:br>
            <a:rPr lang="da-DK" sz="1100" b="0" u="none" baseline="0"/>
          </a:br>
          <a:br>
            <a:rPr lang="da-DK" sz="1100" b="0" u="none" baseline="0"/>
          </a:br>
          <a:r>
            <a:rPr lang="da-DK" sz="1100" b="0" u="sng" baseline="0"/>
            <a:t>Moms indeværende år</a:t>
          </a:r>
          <a:br>
            <a:rPr lang="da-DK" sz="1100" b="0" u="sng" baseline="0"/>
          </a:br>
          <a:r>
            <a:rPr lang="da-DK" sz="1100" b="0" u="none" baseline="0"/>
            <a:t>Indtast  de faktisk angivne beløb i henhold til indsendte momsangivelse for perioden.</a:t>
          </a:r>
        </a:p>
        <a:p>
          <a:endParaRPr lang="da-DK" sz="1100" b="0" u="none" baseline="0"/>
        </a:p>
        <a:p>
          <a:r>
            <a:rPr lang="da-DK" sz="1100" b="0" u="sng" baseline="0"/>
            <a:t>Forskel balance og indberettet</a:t>
          </a:r>
        </a:p>
        <a:p>
          <a:r>
            <a:rPr lang="da-DK" sz="1100" b="0" u="none" baseline="0"/>
            <a:t>Anvendes til differencen mellem saldo ultimo og det beløb som faktisk er indberettet til SKAT.</a:t>
          </a:r>
        </a:p>
        <a:p>
          <a:br>
            <a:rPr lang="da-DK" sz="1100" b="0" u="none" baseline="0"/>
          </a:br>
          <a:r>
            <a:rPr lang="da-DK" sz="1100" b="0" u="sng" baseline="0"/>
            <a:t>Omposteringer</a:t>
          </a:r>
          <a:br>
            <a:rPr lang="da-DK" sz="1100" b="0" u="sng" baseline="0"/>
          </a:br>
          <a:r>
            <a:rPr lang="da-DK" sz="1100" b="0" u="none" baseline="0"/>
            <a:t>Såfremt der i forbindelse med regnskabsudarbejdelsen laves omposteringer indtastes påvirkningen på momskontiene her.</a:t>
          </a:r>
          <a:br>
            <a:rPr lang="da-DK" sz="1100" b="0" u="none" baseline="0"/>
          </a:br>
          <a:br>
            <a:rPr lang="da-DK" sz="1100" b="0" u="none" baseline="0"/>
          </a:br>
          <a:endParaRPr lang="da-DK" sz="1100" b="0" u="none" baseline="0"/>
        </a:p>
        <a:p>
          <a:endParaRPr lang="da-DK" sz="1100" b="0" u="none" baseline="0"/>
        </a:p>
        <a:p>
          <a:endParaRPr lang="da-DK" sz="1100" b="0" u="none" baseline="0"/>
        </a:p>
        <a:p>
          <a:endParaRPr lang="da-DK" sz="1100" b="0" u="none" baseline="0"/>
        </a:p>
        <a:p>
          <a:endParaRPr lang="da-DK" sz="1100" b="0" u="sng" baseline="0"/>
        </a:p>
        <a:p>
          <a:endParaRPr lang="da-DK" sz="1100" b="0" u="sng" baseline="0"/>
        </a:p>
        <a:p>
          <a:r>
            <a:rPr lang="da-DK" sz="1100" b="1" u="none" baseline="0"/>
            <a:t>RESULTAT AF SANDSYNLIGGØRELSE</a:t>
          </a:r>
        </a:p>
        <a:p>
          <a:r>
            <a:rPr lang="da-DK" sz="1100" b="0" u="none" baseline="0"/>
            <a:t>Opsummering fra de underliggende ark.</a:t>
          </a:r>
        </a:p>
        <a:p>
          <a:endParaRPr lang="da-DK" sz="1100" b="0" u="sng" baseline="0"/>
        </a:p>
        <a:p>
          <a:endParaRPr lang="da-DK" sz="1100" b="0" u="sng" baseline="0"/>
        </a:p>
        <a:p>
          <a:endParaRPr lang="da-DK" sz="1100" b="0" u="sng" baseline="0"/>
        </a:p>
        <a:p>
          <a:endParaRPr lang="da-DK" sz="1100" b="0" u="sng" baseline="0"/>
        </a:p>
        <a:p>
          <a:endParaRPr lang="da-DK" sz="1100" b="0" u="sng" baseline="0"/>
        </a:p>
        <a:p>
          <a:endParaRPr lang="da-DK" sz="1100" b="0" u="sng" baseline="0"/>
        </a:p>
        <a:p>
          <a:endParaRPr lang="da-DK" sz="1100" b="0" u="sng" baseline="0"/>
        </a:p>
        <a:p>
          <a:r>
            <a:rPr lang="da-DK" sz="1100" b="1" u="none" baseline="0"/>
            <a:t>AFSTEMNING TIL ÅRSRAPPORT</a:t>
          </a:r>
        </a:p>
        <a:p>
          <a:r>
            <a:rPr lang="da-DK" sz="1100" b="0" u="none" baseline="0"/>
            <a:t>Nederst indtastet gælden ifølge årsrapporten.</a:t>
          </a:r>
        </a:p>
        <a:p>
          <a:r>
            <a:rPr lang="da-DK" sz="1100" b="0" u="none" baseline="0"/>
            <a:t>Denne afstemning kan ikke laves i løbet af regnskabsåret - medmindre man manuelt tilpasser modellen.</a:t>
          </a:r>
        </a:p>
        <a:p>
          <a:br>
            <a:rPr lang="da-DK" sz="1100" b="0" u="none" baseline="0"/>
          </a:br>
          <a:br>
            <a:rPr lang="da-DK" sz="1100" b="0" u="none" baseline="0"/>
          </a:br>
          <a:endParaRPr lang="da-DK" sz="1100" b="0" u="none" baseline="0"/>
        </a:p>
        <a:p>
          <a:endParaRPr lang="da-DK" sz="1100" b="0" u="none" baseline="0"/>
        </a:p>
        <a:p>
          <a:endParaRPr lang="da-DK" sz="1100" b="0" u="none" baseline="0"/>
        </a:p>
        <a:p>
          <a:endParaRPr lang="da-DK" sz="1100" b="0" u="none" baseline="0"/>
        </a:p>
        <a:p>
          <a:endParaRPr lang="da-DK" sz="1100" b="0" u="none" baseline="0"/>
        </a:p>
        <a:p>
          <a:endParaRPr lang="da-DK" sz="1100" b="0" u="none" baseline="0"/>
        </a:p>
        <a:p>
          <a:endParaRPr lang="da-DK" sz="1100" b="0" u="none" baseline="0"/>
        </a:p>
        <a:p>
          <a:endParaRPr lang="da-DK" sz="1100" b="0" u="none" baseline="0"/>
        </a:p>
        <a:p>
          <a:endParaRPr lang="da-DK" sz="1100" b="0" u="none" baseline="0"/>
        </a:p>
        <a:p>
          <a:endParaRPr lang="da-DK" sz="1100" b="0" u="none" baseline="0"/>
        </a:p>
        <a:p>
          <a:endParaRPr lang="da-DK" sz="1100" b="0" u="none" baseline="0"/>
        </a:p>
        <a:p>
          <a:endParaRPr lang="da-DK" sz="1100" b="0" u="none" baseline="0"/>
        </a:p>
        <a:p>
          <a:endParaRPr lang="da-DK" sz="1100" b="0" u="none" baseline="0"/>
        </a:p>
        <a:p>
          <a:endParaRPr lang="da-DK" sz="1100" b="0" u="none" baseline="0"/>
        </a:p>
        <a:p>
          <a:endParaRPr lang="da-DK" sz="1100" b="0" u="none" baseline="0"/>
        </a:p>
        <a:p>
          <a:endParaRPr lang="da-DK" sz="1100" b="0" u="none" baseline="0"/>
        </a:p>
        <a:p>
          <a:endParaRPr lang="da-DK" sz="1100" b="0" u="none" baseline="0"/>
        </a:p>
        <a:p>
          <a:endParaRPr lang="da-DK" sz="1100" b="0" u="none" baseline="0"/>
        </a:p>
        <a:p>
          <a:endParaRPr lang="da-DK" sz="1100" b="0" u="none" baseline="0"/>
        </a:p>
        <a:p>
          <a:endParaRPr lang="da-DK" sz="1100" b="0" u="none" baseline="0"/>
        </a:p>
        <a:p>
          <a:endParaRPr lang="da-DK" sz="1100" b="0" u="none" baseline="0"/>
        </a:p>
        <a:p>
          <a:endParaRPr lang="da-DK" sz="1100" b="0" u="none" baseline="0"/>
        </a:p>
        <a:p>
          <a:r>
            <a:rPr lang="da-DK" sz="1100" b="1" u="none" baseline="0"/>
            <a:t>UDGÅENDE  MOMS</a:t>
          </a:r>
        </a:p>
        <a:p>
          <a:r>
            <a:rPr lang="da-DK" sz="1100" b="0" u="none" baseline="0"/>
            <a:t>Kontonumre og kontonavne kan kopieres fra Råbalancen i CaseWare. Alternativt kan der anvendes L-opslag og arket "Balance". </a:t>
          </a:r>
          <a:br>
            <a:rPr lang="da-DK" sz="1100" b="0" u="none" baseline="0"/>
          </a:br>
          <a:br>
            <a:rPr lang="da-DK" sz="1100" b="0" u="none" baseline="0"/>
          </a:br>
          <a:r>
            <a:rPr lang="da-DK" sz="1100" b="0" u="none" baseline="0"/>
            <a:t>Saldi på de enkelte konti skal svare til saldi i CaseWare/bogholderi. Der indtastes uden fortegn. Det betyder at kreditsaldi er positive mens debetsaldi indtastes med minus (-).</a:t>
          </a:r>
          <a:br>
            <a:rPr lang="da-DK" sz="1100" b="0" u="none" baseline="0"/>
          </a:br>
          <a:br>
            <a:rPr lang="da-DK" sz="1100" b="0" u="none" baseline="0"/>
          </a:br>
          <a:br>
            <a:rPr lang="da-DK" sz="1100" b="0" u="none" baseline="0"/>
          </a:br>
          <a:br>
            <a:rPr lang="da-DK" sz="1100" b="0" u="none" baseline="0"/>
          </a:br>
          <a:endParaRPr lang="da-DK" sz="1100" b="0" u="none" baseline="0"/>
        </a:p>
        <a:p>
          <a:endParaRPr lang="da-DK" sz="1100" b="0" u="none" baseline="0"/>
        </a:p>
        <a:p>
          <a:endParaRPr lang="da-DK" sz="1100" b="0" u="none" baseline="0"/>
        </a:p>
        <a:p>
          <a:endParaRPr lang="da-DK" sz="1100" b="0" u="none" baseline="0"/>
        </a:p>
        <a:p>
          <a:endParaRPr lang="da-DK" sz="1100" b="0" u="none" baseline="0"/>
        </a:p>
        <a:p>
          <a:endParaRPr lang="da-DK" sz="1100" b="0" u="none" baseline="0"/>
        </a:p>
        <a:p>
          <a:endParaRPr lang="da-DK" sz="1100" b="0" u="none" baseline="0"/>
        </a:p>
        <a:p>
          <a:endParaRPr lang="da-DK" sz="1100" b="0" u="none" baseline="0"/>
        </a:p>
        <a:p>
          <a:r>
            <a:rPr lang="da-DK" sz="1100" b="1" u="none" baseline="0"/>
            <a:t>DIFFERENCE</a:t>
          </a:r>
        </a:p>
        <a:p>
          <a:r>
            <a:rPr lang="da-DK" sz="1100" b="0" u="none" baseline="0"/>
            <a:t>Som udgangspunkt accepteres en difference på op til +/- 2%.</a:t>
          </a:r>
          <a:br>
            <a:rPr lang="da-DK" sz="1100" b="0" u="none" baseline="0"/>
          </a:br>
          <a:br>
            <a:rPr lang="da-DK" sz="1100" b="0" u="none" baseline="0"/>
          </a:br>
          <a:br>
            <a:rPr lang="da-DK" sz="1100" b="0" u="none" baseline="0"/>
          </a:br>
          <a:endParaRPr lang="da-DK" sz="1100" b="0" u="none" baseline="0"/>
        </a:p>
        <a:p>
          <a:endParaRPr lang="da-DK" sz="1100" b="1" u="none" baseline="0"/>
        </a:p>
        <a:p>
          <a:endParaRPr lang="da-DK" sz="1100" b="1" u="none" baseline="0"/>
        </a:p>
        <a:p>
          <a:endParaRPr lang="da-DK" sz="1100" b="1" u="none" baseline="0"/>
        </a:p>
        <a:p>
          <a:endParaRPr lang="da-DK" sz="1100" b="1" u="none" baseline="0"/>
        </a:p>
        <a:p>
          <a:r>
            <a:rPr lang="da-DK" sz="1100" b="1" u="none" baseline="0"/>
            <a:t>INDGÅENDE MOMS</a:t>
          </a:r>
        </a:p>
        <a:p>
          <a:r>
            <a:rPr lang="da-DK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Kontonumre og kontonavne kan kopieres fra Råbalancen i CaseWare. Alternativt kan der anvendes L-opslag og arket "Balance". </a:t>
          </a:r>
          <a:br>
            <a:rPr lang="da-DK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da-DK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Saldi på de enkelte konti skal svare til saldi i CaseWare/bogholderi. Der indtastes uden fortegn. Det betyder at debetsaldi er positive mens kreditsaldi indtastes med minus (-).</a:t>
          </a:r>
          <a:br>
            <a:rPr lang="da-DK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endParaRPr lang="da-DK" sz="1100" b="0" u="none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da-DK" sz="1100" b="1" u="none" baseline="0">
              <a:solidFill>
                <a:schemeClr val="dk1"/>
              </a:solidFill>
              <a:latin typeface="+mn-lt"/>
              <a:ea typeface="+mn-ea"/>
              <a:cs typeface="+mn-cs"/>
            </a:rPr>
            <a:t>Regulering anvendes således</a:t>
          </a:r>
          <a:br>
            <a:rPr lang="da-DK" sz="1100" b="0" u="none" baseline="0">
              <a:solidFill>
                <a:schemeClr val="dk1"/>
              </a:solidFill>
              <a:latin typeface="+mn-lt"/>
              <a:ea typeface="+mn-ea"/>
              <a:cs typeface="+mn-cs"/>
            </a:rPr>
          </a:br>
          <a:r>
            <a:rPr lang="da-DK" sz="1100" b="0" u="sng" baseline="0">
              <a:solidFill>
                <a:schemeClr val="dk1"/>
              </a:solidFill>
              <a:latin typeface="+mn-lt"/>
              <a:ea typeface="+mn-ea"/>
              <a:cs typeface="+mn-cs"/>
            </a:rPr>
            <a:t>Vedligehold</a:t>
          </a:r>
          <a:br>
            <a:rPr lang="da-DK" sz="1100" b="0" u="sng" baseline="0">
              <a:solidFill>
                <a:schemeClr val="dk1"/>
              </a:solidFill>
              <a:latin typeface="+mn-lt"/>
              <a:ea typeface="+mn-ea"/>
              <a:cs typeface="+mn-cs"/>
            </a:rPr>
          </a:br>
          <a:r>
            <a:rPr lang="da-DK" sz="1100" b="0" u="none" baseline="0">
              <a:solidFill>
                <a:schemeClr val="dk1"/>
              </a:solidFill>
              <a:latin typeface="+mn-lt"/>
              <a:ea typeface="+mn-ea"/>
              <a:cs typeface="+mn-cs"/>
            </a:rPr>
            <a:t>Af saldoen på vedligehold er 20.000 kr. uden moms. I kolonnen bemærkning skal regulering under "u/moms" forklares. Vær opmærksom på fortegn!</a:t>
          </a:r>
          <a:br>
            <a:rPr lang="da-DK" sz="1100" b="0" u="none" baseline="0">
              <a:solidFill>
                <a:schemeClr val="dk1"/>
              </a:solidFill>
              <a:latin typeface="+mn-lt"/>
              <a:ea typeface="+mn-ea"/>
              <a:cs typeface="+mn-cs"/>
            </a:rPr>
          </a:br>
          <a:r>
            <a:rPr lang="da-DK" sz="1100" b="0" u="none" baseline="0">
              <a:solidFill>
                <a:schemeClr val="dk1"/>
              </a:solidFill>
              <a:latin typeface="+mn-lt"/>
              <a:ea typeface="+mn-ea"/>
              <a:cs typeface="+mn-cs"/>
            </a:rPr>
            <a:t>Kolonnen "GRUNDLAG" skal indeholde det beløb der er afløftet moms af.</a:t>
          </a:r>
        </a:p>
        <a:p>
          <a:br>
            <a:rPr lang="da-DK" sz="1100" b="0" u="none" baseline="0">
              <a:solidFill>
                <a:schemeClr val="dk1"/>
              </a:solidFill>
              <a:latin typeface="+mn-lt"/>
              <a:ea typeface="+mn-ea"/>
              <a:cs typeface="+mn-cs"/>
            </a:rPr>
          </a:br>
          <a:r>
            <a:rPr lang="da-DK" sz="1100" b="0" u="sng" baseline="0">
              <a:solidFill>
                <a:schemeClr val="dk1"/>
              </a:solidFill>
              <a:latin typeface="+mn-lt"/>
              <a:ea typeface="+mn-ea"/>
              <a:cs typeface="+mn-cs"/>
            </a:rPr>
            <a:t>Revisor</a:t>
          </a:r>
          <a:br>
            <a:rPr lang="da-DK" sz="1100" b="0" u="none" baseline="0">
              <a:solidFill>
                <a:schemeClr val="dk1"/>
              </a:solidFill>
              <a:latin typeface="+mn-lt"/>
              <a:ea typeface="+mn-ea"/>
              <a:cs typeface="+mn-cs"/>
            </a:rPr>
          </a:br>
          <a:r>
            <a:rPr lang="da-DK" sz="1100" b="0" u="none" baseline="0">
              <a:solidFill>
                <a:schemeClr val="dk1"/>
              </a:solidFill>
              <a:latin typeface="+mn-lt"/>
              <a:ea typeface="+mn-ea"/>
              <a:cs typeface="+mn-cs"/>
            </a:rPr>
            <a:t>I kolonnen angives nettobeløbet af posteringer uden moms. Fortegnet skal være modsat den faktiske bogføring af posteringer uden moms. På revisorkontoen er der i dette eksempel  krediteret 14.500 på kontoen (afsat primo) og debiteret 15.000 på kontoen (afsat ultimo), og den faktiske regning (med moms) er på 14.500 kr.</a:t>
          </a:r>
        </a:p>
        <a:p>
          <a:endParaRPr lang="da-DK" sz="1100" b="1" u="none" baseline="0"/>
        </a:p>
        <a:p>
          <a:r>
            <a:rPr lang="da-DK" sz="1100" b="1" u="none" baseline="0"/>
            <a:t>Manuelle posteringer</a:t>
          </a:r>
        </a:p>
        <a:p>
          <a:r>
            <a:rPr lang="da-DK" sz="1100" b="0" u="none" baseline="0"/>
            <a:t>I feltet indtastes bilagsnummer og tekst. Beløb kan fx. være moms af forsikringsskader eller delvis moms på bespisning.</a:t>
          </a:r>
        </a:p>
        <a:p>
          <a:endParaRPr lang="da-DK" sz="1100" b="0" u="none" baseline="0"/>
        </a:p>
        <a:p>
          <a:endParaRPr lang="da-DK" sz="1100" b="0" u="none" baseline="0"/>
        </a:p>
        <a:p>
          <a:endParaRPr lang="da-DK" sz="1100" b="0" u="none" baseline="0"/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a-DK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KØB I UDLANDET / EU SALG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a-DK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Disse ark fungerer på samme måde som beskrevet ovenfor for udgående og indgårende moms.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da-DK" sz="1100" b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a-DK" b="1">
              <a:effectLst/>
            </a:rPr>
            <a:t>BALANCE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a-DK" b="0">
              <a:effectLst/>
            </a:rPr>
            <a:t>På denne fane kan indsættes udtræk af balance fra økonomisystem. Du bør ikke ændre kolonnerækkefølgen, da det betyder at formler i afstemningen også skal tilpasses.</a:t>
          </a:r>
          <a:br>
            <a:rPr lang="da-DK" b="0">
              <a:effectLst/>
            </a:rPr>
          </a:br>
          <a:endParaRPr lang="da-DK" b="0">
            <a:effectLst/>
          </a:endParaRPr>
        </a:p>
        <a:p>
          <a:endParaRPr lang="da-DK" sz="1100" b="0" u="none" baseline="0"/>
        </a:p>
        <a:p>
          <a:endParaRPr lang="da-DK" sz="1100" b="0" u="none" baseline="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419100</xdr:colOff>
      <xdr:row>0</xdr:row>
      <xdr:rowOff>647700</xdr:rowOff>
    </xdr:to>
    <xdr:grpSp>
      <xdr:nvGrpSpPr>
        <xdr:cNvPr id="6" name="Gruppe 20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GrpSpPr>
          <a:grpSpLocks noChangeAspect="1"/>
        </xdr:cNvGrpSpPr>
      </xdr:nvGrpSpPr>
      <xdr:grpSpPr bwMode="auto">
        <a:xfrm>
          <a:off x="0" y="0"/>
          <a:ext cx="5467350" cy="647700"/>
          <a:chOff x="152400" y="0"/>
          <a:chExt cx="5467350" cy="652135"/>
        </a:xfrm>
      </xdr:grpSpPr>
      <xdr:pic>
        <xdr:nvPicPr>
          <xdr:cNvPr id="7" name="Billede 16" descr="BDO_logo_27mm_WEB.jpg">
            <a:extLst>
              <a:ext uri="{FF2B5EF4-FFF2-40B4-BE49-F238E27FC236}">
                <a16:creationId xmlns:a16="http://schemas.microsoft.com/office/drawing/2014/main" id="{00000000-0008-0000-0500-000007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1450" y="47626"/>
            <a:ext cx="1432777" cy="5524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8" name="Rektangel 7">
            <a:extLst>
              <a:ext uri="{FF2B5EF4-FFF2-40B4-BE49-F238E27FC236}">
                <a16:creationId xmlns:a16="http://schemas.microsoft.com/office/drawing/2014/main" id="{00000000-0008-0000-0500-000008000000}"/>
              </a:ext>
            </a:extLst>
          </xdr:cNvPr>
          <xdr:cNvSpPr/>
        </xdr:nvSpPr>
        <xdr:spPr>
          <a:xfrm>
            <a:off x="152400" y="0"/>
            <a:ext cx="5467350" cy="652135"/>
          </a:xfrm>
          <a:prstGeom prst="rect">
            <a:avLst/>
          </a:prstGeom>
          <a:solidFill>
            <a:sysClr val="window" lastClr="FFFFFF">
              <a:alpha val="0"/>
            </a:sys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endParaRPr lang="da-DK"/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76200</xdr:rowOff>
    </xdr:from>
    <xdr:to>
      <xdr:col>5</xdr:col>
      <xdr:colOff>323850</xdr:colOff>
      <xdr:row>0</xdr:row>
      <xdr:rowOff>723900</xdr:rowOff>
    </xdr:to>
    <xdr:grpSp>
      <xdr:nvGrpSpPr>
        <xdr:cNvPr id="3" name="Gruppe 20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pSpPr>
          <a:grpSpLocks noChangeAspect="1"/>
        </xdr:cNvGrpSpPr>
      </xdr:nvGrpSpPr>
      <xdr:grpSpPr bwMode="auto">
        <a:xfrm>
          <a:off x="28575" y="76200"/>
          <a:ext cx="5467350" cy="647700"/>
          <a:chOff x="152400" y="0"/>
          <a:chExt cx="5467350" cy="652135"/>
        </a:xfrm>
      </xdr:grpSpPr>
      <xdr:pic>
        <xdr:nvPicPr>
          <xdr:cNvPr id="4" name="Billede 16" descr="BDO_logo_27mm_WEB.jpg">
            <a:extLst>
              <a:ext uri="{FF2B5EF4-FFF2-40B4-BE49-F238E27FC236}">
                <a16:creationId xmlns:a16="http://schemas.microsoft.com/office/drawing/2014/main" id="{00000000-0008-0000-0100-000004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1450" y="47626"/>
            <a:ext cx="1432777" cy="5524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Rektangel 4">
            <a:extLst>
              <a:ext uri="{FF2B5EF4-FFF2-40B4-BE49-F238E27FC236}">
                <a16:creationId xmlns:a16="http://schemas.microsoft.com/office/drawing/2014/main" id="{00000000-0008-0000-0100-000005000000}"/>
              </a:ext>
            </a:extLst>
          </xdr:cNvPr>
          <xdr:cNvSpPr/>
        </xdr:nvSpPr>
        <xdr:spPr>
          <a:xfrm>
            <a:off x="152400" y="0"/>
            <a:ext cx="5467350" cy="652135"/>
          </a:xfrm>
          <a:prstGeom prst="rect">
            <a:avLst/>
          </a:prstGeom>
          <a:solidFill>
            <a:sysClr val="window" lastClr="FFFFFF">
              <a:alpha val="0"/>
            </a:sys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endParaRPr lang="da-DK"/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</xdr:row>
          <xdr:rowOff>57150</xdr:rowOff>
        </xdr:from>
        <xdr:to>
          <xdr:col>6</xdr:col>
          <xdr:colOff>1619250</xdr:colOff>
          <xdr:row>1</xdr:row>
          <xdr:rowOff>457200</xdr:rowOff>
        </xdr:to>
        <xdr:pic>
          <xdr:nvPicPr>
            <xdr:cNvPr id="7" name="Billede 6">
              <a:extLst>
                <a:ext uri="{FF2B5EF4-FFF2-40B4-BE49-F238E27FC236}">
                  <a16:creationId xmlns:a16="http://schemas.microsoft.com/office/drawing/2014/main" id="{00000000-0008-0000-0100-000007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Total!$A$2:$G$3" spid="_x0000_s6192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190500" y="828675"/>
              <a:ext cx="7448550" cy="4000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76200</xdr:rowOff>
    </xdr:from>
    <xdr:to>
      <xdr:col>5</xdr:col>
      <xdr:colOff>257175</xdr:colOff>
      <xdr:row>0</xdr:row>
      <xdr:rowOff>723900</xdr:rowOff>
    </xdr:to>
    <xdr:grpSp>
      <xdr:nvGrpSpPr>
        <xdr:cNvPr id="3" name="Gruppe 20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pSpPr>
          <a:grpSpLocks noChangeAspect="1"/>
        </xdr:cNvGrpSpPr>
      </xdr:nvGrpSpPr>
      <xdr:grpSpPr bwMode="auto">
        <a:xfrm>
          <a:off x="104775" y="76200"/>
          <a:ext cx="5467350" cy="647700"/>
          <a:chOff x="152400" y="0"/>
          <a:chExt cx="5467350" cy="652135"/>
        </a:xfrm>
      </xdr:grpSpPr>
      <xdr:pic>
        <xdr:nvPicPr>
          <xdr:cNvPr id="4" name="Billede 16" descr="BDO_logo_27mm_WEB.jpg">
            <a:extLst>
              <a:ext uri="{FF2B5EF4-FFF2-40B4-BE49-F238E27FC236}">
                <a16:creationId xmlns:a16="http://schemas.microsoft.com/office/drawing/2014/main" id="{00000000-0008-0000-0200-000004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1450" y="47626"/>
            <a:ext cx="1432777" cy="5524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Rektangel 4">
            <a:extLst>
              <a:ext uri="{FF2B5EF4-FFF2-40B4-BE49-F238E27FC236}">
                <a16:creationId xmlns:a16="http://schemas.microsoft.com/office/drawing/2014/main" id="{00000000-0008-0000-0200-000005000000}"/>
              </a:ext>
            </a:extLst>
          </xdr:cNvPr>
          <xdr:cNvSpPr/>
        </xdr:nvSpPr>
        <xdr:spPr>
          <a:xfrm>
            <a:off x="152400" y="0"/>
            <a:ext cx="5467350" cy="652135"/>
          </a:xfrm>
          <a:prstGeom prst="rect">
            <a:avLst/>
          </a:prstGeom>
          <a:solidFill>
            <a:sysClr val="window" lastClr="FFFFFF">
              <a:alpha val="0"/>
            </a:sys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endParaRPr lang="da-DK"/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1</xdr:row>
          <xdr:rowOff>76200</xdr:rowOff>
        </xdr:from>
        <xdr:to>
          <xdr:col>6</xdr:col>
          <xdr:colOff>1362075</xdr:colOff>
          <xdr:row>1</xdr:row>
          <xdr:rowOff>476250</xdr:rowOff>
        </xdr:to>
        <xdr:pic>
          <xdr:nvPicPr>
            <xdr:cNvPr id="6" name="Billede 5">
              <a:extLst>
                <a:ext uri="{FF2B5EF4-FFF2-40B4-BE49-F238E27FC236}">
                  <a16:creationId xmlns:a16="http://schemas.microsoft.com/office/drawing/2014/main" id="{00000000-0008-0000-0200-000006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Total!$A$2:$G$3" spid="_x0000_s7214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76200" y="847725"/>
              <a:ext cx="7448550" cy="4000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66675</xdr:rowOff>
    </xdr:from>
    <xdr:to>
      <xdr:col>5</xdr:col>
      <xdr:colOff>228600</xdr:colOff>
      <xdr:row>0</xdr:row>
      <xdr:rowOff>714375</xdr:rowOff>
    </xdr:to>
    <xdr:grpSp>
      <xdr:nvGrpSpPr>
        <xdr:cNvPr id="3" name="Gruppe 20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pSpPr>
          <a:grpSpLocks noChangeAspect="1"/>
        </xdr:cNvGrpSpPr>
      </xdr:nvGrpSpPr>
      <xdr:grpSpPr bwMode="auto">
        <a:xfrm>
          <a:off x="76200" y="66675"/>
          <a:ext cx="5467350" cy="647700"/>
          <a:chOff x="152400" y="0"/>
          <a:chExt cx="5467350" cy="652135"/>
        </a:xfrm>
      </xdr:grpSpPr>
      <xdr:pic>
        <xdr:nvPicPr>
          <xdr:cNvPr id="4" name="Billede 16" descr="BDO_logo_27mm_WEB.jpg">
            <a:extLst>
              <a:ext uri="{FF2B5EF4-FFF2-40B4-BE49-F238E27FC236}">
                <a16:creationId xmlns:a16="http://schemas.microsoft.com/office/drawing/2014/main" id="{00000000-0008-0000-0300-000004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1450" y="47626"/>
            <a:ext cx="1432777" cy="5524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Rektangel 4">
            <a:extLst>
              <a:ext uri="{FF2B5EF4-FFF2-40B4-BE49-F238E27FC236}">
                <a16:creationId xmlns:a16="http://schemas.microsoft.com/office/drawing/2014/main" id="{00000000-0008-0000-0300-000005000000}"/>
              </a:ext>
            </a:extLst>
          </xdr:cNvPr>
          <xdr:cNvSpPr/>
        </xdr:nvSpPr>
        <xdr:spPr>
          <a:xfrm>
            <a:off x="152400" y="0"/>
            <a:ext cx="5467350" cy="652135"/>
          </a:xfrm>
          <a:prstGeom prst="rect">
            <a:avLst/>
          </a:prstGeom>
          <a:solidFill>
            <a:sysClr val="window" lastClr="FFFFFF">
              <a:alpha val="0"/>
            </a:sys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endParaRPr lang="da-DK"/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1</xdr:row>
          <xdr:rowOff>47625</xdr:rowOff>
        </xdr:from>
        <xdr:to>
          <xdr:col>6</xdr:col>
          <xdr:colOff>1323975</xdr:colOff>
          <xdr:row>1</xdr:row>
          <xdr:rowOff>447675</xdr:rowOff>
        </xdr:to>
        <xdr:pic>
          <xdr:nvPicPr>
            <xdr:cNvPr id="6" name="Billede 5">
              <a:extLst>
                <a:ext uri="{FF2B5EF4-FFF2-40B4-BE49-F238E27FC236}">
                  <a16:creationId xmlns:a16="http://schemas.microsoft.com/office/drawing/2014/main" id="{00000000-0008-0000-0300-000006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Total!$A$2:$G$3" spid="_x0000_s8240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38100" y="838200"/>
              <a:ext cx="7448550" cy="4000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66675</xdr:rowOff>
    </xdr:from>
    <xdr:to>
      <xdr:col>5</xdr:col>
      <xdr:colOff>228600</xdr:colOff>
      <xdr:row>0</xdr:row>
      <xdr:rowOff>714375</xdr:rowOff>
    </xdr:to>
    <xdr:grpSp>
      <xdr:nvGrpSpPr>
        <xdr:cNvPr id="2" name="Gruppe 20">
          <a:extLst>
            <a:ext uri="{FF2B5EF4-FFF2-40B4-BE49-F238E27FC236}">
              <a16:creationId xmlns:a16="http://schemas.microsoft.com/office/drawing/2014/main" id="{11E1D849-BD5B-4984-9D3B-BE72618B5369}"/>
            </a:ext>
          </a:extLst>
        </xdr:cNvPr>
        <xdr:cNvGrpSpPr>
          <a:grpSpLocks noChangeAspect="1"/>
        </xdr:cNvGrpSpPr>
      </xdr:nvGrpSpPr>
      <xdr:grpSpPr bwMode="auto">
        <a:xfrm>
          <a:off x="76200" y="66675"/>
          <a:ext cx="5467350" cy="647700"/>
          <a:chOff x="152400" y="0"/>
          <a:chExt cx="5467350" cy="652135"/>
        </a:xfrm>
      </xdr:grpSpPr>
      <xdr:pic>
        <xdr:nvPicPr>
          <xdr:cNvPr id="3" name="Billede 16" descr="BDO_logo_27mm_WEB.jpg">
            <a:extLst>
              <a:ext uri="{FF2B5EF4-FFF2-40B4-BE49-F238E27FC236}">
                <a16:creationId xmlns:a16="http://schemas.microsoft.com/office/drawing/2014/main" id="{4B6F446E-400D-4071-AE64-69F9AD47A17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1450" y="47626"/>
            <a:ext cx="1432777" cy="5524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Rektangel 3">
            <a:extLst>
              <a:ext uri="{FF2B5EF4-FFF2-40B4-BE49-F238E27FC236}">
                <a16:creationId xmlns:a16="http://schemas.microsoft.com/office/drawing/2014/main" id="{99A2ADED-DA3B-424C-9E5B-915875A077C5}"/>
              </a:ext>
            </a:extLst>
          </xdr:cNvPr>
          <xdr:cNvSpPr/>
        </xdr:nvSpPr>
        <xdr:spPr>
          <a:xfrm>
            <a:off x="152400" y="0"/>
            <a:ext cx="5467350" cy="652135"/>
          </a:xfrm>
          <a:prstGeom prst="rect">
            <a:avLst/>
          </a:prstGeom>
          <a:solidFill>
            <a:sysClr val="window" lastClr="FFFFFF">
              <a:alpha val="0"/>
            </a:sys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endParaRPr lang="da-DK"/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1</xdr:row>
          <xdr:rowOff>47625</xdr:rowOff>
        </xdr:from>
        <xdr:to>
          <xdr:col>6</xdr:col>
          <xdr:colOff>1323975</xdr:colOff>
          <xdr:row>1</xdr:row>
          <xdr:rowOff>447675</xdr:rowOff>
        </xdr:to>
        <xdr:pic>
          <xdr:nvPicPr>
            <xdr:cNvPr id="5" name="Billede 4">
              <a:extLst>
                <a:ext uri="{FF2B5EF4-FFF2-40B4-BE49-F238E27FC236}">
                  <a16:creationId xmlns:a16="http://schemas.microsoft.com/office/drawing/2014/main" id="{57E51CE4-54B0-4F93-A82F-0CD885ABD50C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Total!$A$2:$G$3" spid="_x0000_s11275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38100" y="838200"/>
              <a:ext cx="7448550" cy="4000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85725</xdr:rowOff>
    </xdr:from>
    <xdr:to>
      <xdr:col>5</xdr:col>
      <xdr:colOff>409575</xdr:colOff>
      <xdr:row>0</xdr:row>
      <xdr:rowOff>733425</xdr:rowOff>
    </xdr:to>
    <xdr:grpSp>
      <xdr:nvGrpSpPr>
        <xdr:cNvPr id="3" name="Gruppe 20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pSpPr>
          <a:grpSpLocks noChangeAspect="1"/>
        </xdr:cNvGrpSpPr>
      </xdr:nvGrpSpPr>
      <xdr:grpSpPr bwMode="auto">
        <a:xfrm>
          <a:off x="85725" y="85725"/>
          <a:ext cx="5467350" cy="647700"/>
          <a:chOff x="152400" y="0"/>
          <a:chExt cx="5467350" cy="652135"/>
        </a:xfrm>
      </xdr:grpSpPr>
      <xdr:pic>
        <xdr:nvPicPr>
          <xdr:cNvPr id="4" name="Billede 16" descr="BDO_logo_27mm_WEB.jpg">
            <a:extLst>
              <a:ext uri="{FF2B5EF4-FFF2-40B4-BE49-F238E27FC236}">
                <a16:creationId xmlns:a16="http://schemas.microsoft.com/office/drawing/2014/main" id="{00000000-0008-0000-0400-000004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1450" y="47626"/>
            <a:ext cx="1432777" cy="5524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Rektangel 4">
            <a:extLst>
              <a:ext uri="{FF2B5EF4-FFF2-40B4-BE49-F238E27FC236}">
                <a16:creationId xmlns:a16="http://schemas.microsoft.com/office/drawing/2014/main" id="{00000000-0008-0000-0400-000005000000}"/>
              </a:ext>
            </a:extLst>
          </xdr:cNvPr>
          <xdr:cNvSpPr/>
        </xdr:nvSpPr>
        <xdr:spPr>
          <a:xfrm>
            <a:off x="152400" y="0"/>
            <a:ext cx="5467350" cy="652135"/>
          </a:xfrm>
          <a:prstGeom prst="rect">
            <a:avLst/>
          </a:prstGeom>
          <a:solidFill>
            <a:sysClr val="window" lastClr="FFFFFF">
              <a:alpha val="0"/>
            </a:sys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endParaRPr lang="da-DK"/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1</xdr:row>
          <xdr:rowOff>47625</xdr:rowOff>
        </xdr:from>
        <xdr:to>
          <xdr:col>6</xdr:col>
          <xdr:colOff>1524000</xdr:colOff>
          <xdr:row>1</xdr:row>
          <xdr:rowOff>447675</xdr:rowOff>
        </xdr:to>
        <xdr:pic>
          <xdr:nvPicPr>
            <xdr:cNvPr id="6" name="Billede 5">
              <a:extLst>
                <a:ext uri="{FF2B5EF4-FFF2-40B4-BE49-F238E27FC236}">
                  <a16:creationId xmlns:a16="http://schemas.microsoft.com/office/drawing/2014/main" id="{00000000-0008-0000-0400-000006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Total!$A$2:$G$3" spid="_x0000_s9262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66675" y="838200"/>
              <a:ext cx="7448550" cy="4000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85725</xdr:rowOff>
    </xdr:from>
    <xdr:to>
      <xdr:col>5</xdr:col>
      <xdr:colOff>409575</xdr:colOff>
      <xdr:row>0</xdr:row>
      <xdr:rowOff>733425</xdr:rowOff>
    </xdr:to>
    <xdr:grpSp>
      <xdr:nvGrpSpPr>
        <xdr:cNvPr id="2" name="Gruppe 20">
          <a:extLst>
            <a:ext uri="{FF2B5EF4-FFF2-40B4-BE49-F238E27FC236}">
              <a16:creationId xmlns:a16="http://schemas.microsoft.com/office/drawing/2014/main" id="{3826C5F0-D741-443B-BD68-D7C45FC4E48D}"/>
            </a:ext>
          </a:extLst>
        </xdr:cNvPr>
        <xdr:cNvGrpSpPr>
          <a:grpSpLocks noChangeAspect="1"/>
        </xdr:cNvGrpSpPr>
      </xdr:nvGrpSpPr>
      <xdr:grpSpPr bwMode="auto">
        <a:xfrm>
          <a:off x="85725" y="85725"/>
          <a:ext cx="5467350" cy="647700"/>
          <a:chOff x="152400" y="0"/>
          <a:chExt cx="5467350" cy="652135"/>
        </a:xfrm>
      </xdr:grpSpPr>
      <xdr:pic>
        <xdr:nvPicPr>
          <xdr:cNvPr id="3" name="Billede 16" descr="BDO_logo_27mm_WEB.jpg">
            <a:extLst>
              <a:ext uri="{FF2B5EF4-FFF2-40B4-BE49-F238E27FC236}">
                <a16:creationId xmlns:a16="http://schemas.microsoft.com/office/drawing/2014/main" id="{DFD70EC9-F706-4B1E-A657-4410C5947FF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1450" y="47626"/>
            <a:ext cx="1432777" cy="5524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Rektangel 3">
            <a:extLst>
              <a:ext uri="{FF2B5EF4-FFF2-40B4-BE49-F238E27FC236}">
                <a16:creationId xmlns:a16="http://schemas.microsoft.com/office/drawing/2014/main" id="{FD46C730-FA7C-4CEC-A860-680D7A87B97B}"/>
              </a:ext>
            </a:extLst>
          </xdr:cNvPr>
          <xdr:cNvSpPr/>
        </xdr:nvSpPr>
        <xdr:spPr>
          <a:xfrm>
            <a:off x="152400" y="0"/>
            <a:ext cx="5467350" cy="652135"/>
          </a:xfrm>
          <a:prstGeom prst="rect">
            <a:avLst/>
          </a:prstGeom>
          <a:solidFill>
            <a:sysClr val="window" lastClr="FFFFFF">
              <a:alpha val="0"/>
            </a:sys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endParaRPr lang="da-DK"/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1</xdr:row>
          <xdr:rowOff>47625</xdr:rowOff>
        </xdr:from>
        <xdr:to>
          <xdr:col>6</xdr:col>
          <xdr:colOff>1524000</xdr:colOff>
          <xdr:row>1</xdr:row>
          <xdr:rowOff>447675</xdr:rowOff>
        </xdr:to>
        <xdr:pic>
          <xdr:nvPicPr>
            <xdr:cNvPr id="5" name="Billede 4">
              <a:extLst>
                <a:ext uri="{FF2B5EF4-FFF2-40B4-BE49-F238E27FC236}">
                  <a16:creationId xmlns:a16="http://schemas.microsoft.com/office/drawing/2014/main" id="{7C8824B8-A37F-4572-BC01-47B3A0FD9E57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Total!$A$2:$G$3" spid="_x0000_s15367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66675" y="838200"/>
              <a:ext cx="7448550" cy="4000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85725</xdr:rowOff>
    </xdr:from>
    <xdr:to>
      <xdr:col>5</xdr:col>
      <xdr:colOff>409575</xdr:colOff>
      <xdr:row>0</xdr:row>
      <xdr:rowOff>733425</xdr:rowOff>
    </xdr:to>
    <xdr:grpSp>
      <xdr:nvGrpSpPr>
        <xdr:cNvPr id="2" name="Gruppe 20">
          <a:extLst>
            <a:ext uri="{FF2B5EF4-FFF2-40B4-BE49-F238E27FC236}">
              <a16:creationId xmlns:a16="http://schemas.microsoft.com/office/drawing/2014/main" id="{7EA99723-DD24-4847-BE61-074C95C90061}"/>
            </a:ext>
          </a:extLst>
        </xdr:cNvPr>
        <xdr:cNvGrpSpPr>
          <a:grpSpLocks noChangeAspect="1"/>
        </xdr:cNvGrpSpPr>
      </xdr:nvGrpSpPr>
      <xdr:grpSpPr bwMode="auto">
        <a:xfrm>
          <a:off x="85725" y="85725"/>
          <a:ext cx="5467350" cy="647700"/>
          <a:chOff x="152400" y="0"/>
          <a:chExt cx="5467350" cy="652135"/>
        </a:xfrm>
      </xdr:grpSpPr>
      <xdr:pic>
        <xdr:nvPicPr>
          <xdr:cNvPr id="3" name="Billede 16" descr="BDO_logo_27mm_WEB.jpg">
            <a:extLst>
              <a:ext uri="{FF2B5EF4-FFF2-40B4-BE49-F238E27FC236}">
                <a16:creationId xmlns:a16="http://schemas.microsoft.com/office/drawing/2014/main" id="{3200057D-35B3-4E03-982E-1398550C22D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1450" y="47626"/>
            <a:ext cx="1432777" cy="5524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Rektangel 3">
            <a:extLst>
              <a:ext uri="{FF2B5EF4-FFF2-40B4-BE49-F238E27FC236}">
                <a16:creationId xmlns:a16="http://schemas.microsoft.com/office/drawing/2014/main" id="{37FE4795-FF52-448C-A732-7DB072DC48DB}"/>
              </a:ext>
            </a:extLst>
          </xdr:cNvPr>
          <xdr:cNvSpPr/>
        </xdr:nvSpPr>
        <xdr:spPr>
          <a:xfrm>
            <a:off x="152400" y="0"/>
            <a:ext cx="5467350" cy="652135"/>
          </a:xfrm>
          <a:prstGeom prst="rect">
            <a:avLst/>
          </a:prstGeom>
          <a:solidFill>
            <a:sysClr val="window" lastClr="FFFFFF">
              <a:alpha val="0"/>
            </a:sys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endParaRPr lang="da-DK"/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1</xdr:row>
          <xdr:rowOff>47625</xdr:rowOff>
        </xdr:from>
        <xdr:to>
          <xdr:col>6</xdr:col>
          <xdr:colOff>1524000</xdr:colOff>
          <xdr:row>1</xdr:row>
          <xdr:rowOff>447675</xdr:rowOff>
        </xdr:to>
        <xdr:pic>
          <xdr:nvPicPr>
            <xdr:cNvPr id="5" name="Billede 4">
              <a:extLst>
                <a:ext uri="{FF2B5EF4-FFF2-40B4-BE49-F238E27FC236}">
                  <a16:creationId xmlns:a16="http://schemas.microsoft.com/office/drawing/2014/main" id="{96D41B37-4CAF-453D-9C99-7F30C2306377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Total!$A$2:$G$3" spid="_x0000_s16391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66675" y="838200"/>
              <a:ext cx="7448550" cy="4000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85725</xdr:rowOff>
    </xdr:from>
    <xdr:to>
      <xdr:col>5</xdr:col>
      <xdr:colOff>409575</xdr:colOff>
      <xdr:row>0</xdr:row>
      <xdr:rowOff>733425</xdr:rowOff>
    </xdr:to>
    <xdr:grpSp>
      <xdr:nvGrpSpPr>
        <xdr:cNvPr id="2" name="Gruppe 20">
          <a:extLst>
            <a:ext uri="{FF2B5EF4-FFF2-40B4-BE49-F238E27FC236}">
              <a16:creationId xmlns:a16="http://schemas.microsoft.com/office/drawing/2014/main" id="{80B15009-B2B3-4B58-9732-D72D117A0410}"/>
            </a:ext>
          </a:extLst>
        </xdr:cNvPr>
        <xdr:cNvGrpSpPr>
          <a:grpSpLocks noChangeAspect="1"/>
        </xdr:cNvGrpSpPr>
      </xdr:nvGrpSpPr>
      <xdr:grpSpPr bwMode="auto">
        <a:xfrm>
          <a:off x="85725" y="85725"/>
          <a:ext cx="5467350" cy="647700"/>
          <a:chOff x="152400" y="0"/>
          <a:chExt cx="5467350" cy="652135"/>
        </a:xfrm>
      </xdr:grpSpPr>
      <xdr:pic>
        <xdr:nvPicPr>
          <xdr:cNvPr id="3" name="Billede 16" descr="BDO_logo_27mm_WEB.jpg">
            <a:extLst>
              <a:ext uri="{FF2B5EF4-FFF2-40B4-BE49-F238E27FC236}">
                <a16:creationId xmlns:a16="http://schemas.microsoft.com/office/drawing/2014/main" id="{3BFF9BC2-86F5-44F6-958F-51B98A56412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1450" y="47626"/>
            <a:ext cx="1432777" cy="5524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Rektangel 3">
            <a:extLst>
              <a:ext uri="{FF2B5EF4-FFF2-40B4-BE49-F238E27FC236}">
                <a16:creationId xmlns:a16="http://schemas.microsoft.com/office/drawing/2014/main" id="{8E50536F-C435-4985-98FD-61709805933A}"/>
              </a:ext>
            </a:extLst>
          </xdr:cNvPr>
          <xdr:cNvSpPr/>
        </xdr:nvSpPr>
        <xdr:spPr>
          <a:xfrm>
            <a:off x="152400" y="0"/>
            <a:ext cx="5467350" cy="652135"/>
          </a:xfrm>
          <a:prstGeom prst="rect">
            <a:avLst/>
          </a:prstGeom>
          <a:solidFill>
            <a:sysClr val="window" lastClr="FFFFFF">
              <a:alpha val="0"/>
            </a:sys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endParaRPr lang="da-DK"/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1</xdr:row>
          <xdr:rowOff>47625</xdr:rowOff>
        </xdr:from>
        <xdr:to>
          <xdr:col>6</xdr:col>
          <xdr:colOff>1524000</xdr:colOff>
          <xdr:row>1</xdr:row>
          <xdr:rowOff>447675</xdr:rowOff>
        </xdr:to>
        <xdr:pic>
          <xdr:nvPicPr>
            <xdr:cNvPr id="5" name="Billede 4">
              <a:extLst>
                <a:ext uri="{FF2B5EF4-FFF2-40B4-BE49-F238E27FC236}">
                  <a16:creationId xmlns:a16="http://schemas.microsoft.com/office/drawing/2014/main" id="{C0E2DFF4-F40F-44DE-B572-6786AEE5AA68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Total!$A$2:$G$3" spid="_x0000_s17415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66675" y="838200"/>
              <a:ext cx="7448550" cy="4000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1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68"/>
  <sheetViews>
    <sheetView tabSelected="1" zoomScaleNormal="100" workbookViewId="0"/>
  </sheetViews>
  <sheetFormatPr defaultColWidth="9.140625" defaultRowHeight="15" x14ac:dyDescent="0.3"/>
  <cols>
    <col min="1" max="1" width="35.42578125" style="2" customWidth="1"/>
    <col min="2" max="7" width="12.7109375" style="1" customWidth="1"/>
    <col min="8" max="8" width="3.42578125" style="1" customWidth="1"/>
    <col min="9" max="14" width="11.7109375" style="1" customWidth="1"/>
    <col min="15" max="16384" width="9.140625" style="1"/>
  </cols>
  <sheetData>
    <row r="1" spans="1:20" ht="60.75" customHeight="1" thickBot="1" x14ac:dyDescent="0.35"/>
    <row r="2" spans="1:20" ht="15.75" thickBot="1" x14ac:dyDescent="0.35">
      <c r="A2" s="140" t="s">
        <v>91</v>
      </c>
      <c r="B2" s="294" t="s">
        <v>94</v>
      </c>
      <c r="C2" s="294"/>
      <c r="D2" s="294"/>
      <c r="E2" s="295"/>
      <c r="F2" s="138" t="s">
        <v>95</v>
      </c>
      <c r="G2" s="182" t="s">
        <v>97</v>
      </c>
      <c r="M2"/>
      <c r="N2"/>
      <c r="O2"/>
      <c r="P2"/>
      <c r="Q2"/>
      <c r="R2"/>
      <c r="S2"/>
      <c r="T2"/>
    </row>
    <row r="3" spans="1:20" ht="15.75" thickBot="1" x14ac:dyDescent="0.35">
      <c r="A3" s="139" t="s">
        <v>92</v>
      </c>
      <c r="B3" s="296" t="s">
        <v>93</v>
      </c>
      <c r="C3" s="296"/>
      <c r="D3" s="296"/>
      <c r="E3" s="297"/>
      <c r="F3" s="138" t="s">
        <v>96</v>
      </c>
      <c r="G3" s="182" t="s">
        <v>97</v>
      </c>
      <c r="M3"/>
      <c r="N3"/>
      <c r="O3"/>
      <c r="P3"/>
      <c r="Q3"/>
      <c r="R3"/>
      <c r="S3"/>
      <c r="T3"/>
    </row>
    <row r="4" spans="1:20" ht="16.5" thickBot="1" x14ac:dyDescent="0.4">
      <c r="A4" s="301" t="str">
        <f>F39</f>
        <v/>
      </c>
      <c r="B4" s="301"/>
      <c r="C4" s="301"/>
      <c r="D4" s="301"/>
      <c r="E4" s="301"/>
      <c r="F4" s="301"/>
      <c r="G4" s="301"/>
      <c r="H4" s="66"/>
      <c r="I4" s="66"/>
      <c r="J4" s="67"/>
      <c r="K4" s="66"/>
      <c r="L4" s="66"/>
      <c r="M4" s="68"/>
      <c r="N4" s="68"/>
      <c r="O4"/>
      <c r="P4"/>
      <c r="Q4"/>
      <c r="R4"/>
      <c r="S4"/>
      <c r="T4"/>
    </row>
    <row r="5" spans="1:20" ht="15.75" x14ac:dyDescent="0.35">
      <c r="A5" s="185" t="s">
        <v>45</v>
      </c>
      <c r="B5" s="186"/>
      <c r="C5" s="186"/>
      <c r="D5" s="186"/>
      <c r="E5" s="186"/>
      <c r="F5" s="186"/>
      <c r="G5" s="187"/>
      <c r="H5" s="66"/>
      <c r="I5" s="66"/>
      <c r="J5" s="67"/>
      <c r="K5" s="66"/>
      <c r="L5" s="66"/>
      <c r="M5" s="68"/>
      <c r="N5" s="68"/>
      <c r="O5"/>
      <c r="P5"/>
      <c r="Q5"/>
      <c r="R5"/>
      <c r="S5"/>
      <c r="T5"/>
    </row>
    <row r="6" spans="1:20" ht="15.75" x14ac:dyDescent="0.35">
      <c r="A6" s="188"/>
      <c r="B6" s="189"/>
      <c r="C6" s="189"/>
      <c r="D6" s="189"/>
      <c r="E6" s="189"/>
      <c r="F6" s="189"/>
      <c r="G6" s="190"/>
      <c r="H6" s="66"/>
      <c r="I6" s="66"/>
      <c r="J6" s="67"/>
      <c r="K6" s="66"/>
      <c r="L6" s="66"/>
      <c r="M6" s="68"/>
      <c r="N6" s="68"/>
      <c r="O6"/>
      <c r="P6"/>
      <c r="Q6"/>
      <c r="R6"/>
      <c r="S6"/>
      <c r="T6"/>
    </row>
    <row r="7" spans="1:20" ht="15.75" x14ac:dyDescent="0.35">
      <c r="A7" s="188" t="s">
        <v>47</v>
      </c>
      <c r="B7" s="181"/>
      <c r="C7" s="181"/>
      <c r="D7" s="181"/>
      <c r="E7" s="181"/>
      <c r="F7" s="181"/>
      <c r="G7" s="190"/>
      <c r="H7" s="66"/>
      <c r="I7" s="66"/>
      <c r="J7" s="67"/>
      <c r="K7" s="66"/>
      <c r="L7" s="66"/>
      <c r="M7" s="68"/>
      <c r="N7" s="68"/>
      <c r="O7"/>
      <c r="P7"/>
      <c r="Q7"/>
      <c r="R7"/>
      <c r="S7"/>
      <c r="T7"/>
    </row>
    <row r="8" spans="1:20" ht="15.75" x14ac:dyDescent="0.35">
      <c r="A8" s="188"/>
      <c r="B8" s="191"/>
      <c r="C8" s="191"/>
      <c r="D8" s="191"/>
      <c r="E8" s="191"/>
      <c r="F8" s="191"/>
      <c r="G8" s="192"/>
      <c r="H8" s="66"/>
      <c r="I8" s="66"/>
      <c r="J8" s="67"/>
      <c r="K8" s="66"/>
      <c r="L8" s="66"/>
      <c r="M8" s="68"/>
      <c r="N8" s="68"/>
      <c r="O8"/>
      <c r="P8"/>
      <c r="Q8"/>
      <c r="R8"/>
      <c r="S8"/>
      <c r="T8"/>
    </row>
    <row r="9" spans="1:20" ht="40.5" x14ac:dyDescent="0.35">
      <c r="A9" s="193" t="s">
        <v>22</v>
      </c>
      <c r="B9" s="253" t="s">
        <v>1</v>
      </c>
      <c r="C9" s="257" t="s">
        <v>104</v>
      </c>
      <c r="D9" s="257" t="s">
        <v>105</v>
      </c>
      <c r="E9" s="253" t="s">
        <v>0</v>
      </c>
      <c r="F9" s="194" t="s">
        <v>15</v>
      </c>
      <c r="G9" s="195" t="s">
        <v>2</v>
      </c>
      <c r="H9" s="66"/>
      <c r="I9" s="66"/>
      <c r="J9" s="67"/>
      <c r="K9" s="66"/>
      <c r="L9" s="66"/>
      <c r="M9" s="68"/>
      <c r="N9" s="68"/>
      <c r="O9"/>
      <c r="P9"/>
      <c r="Q9"/>
      <c r="R9"/>
      <c r="S9"/>
      <c r="T9"/>
    </row>
    <row r="10" spans="1:20" ht="16.5" thickBot="1" x14ac:dyDescent="0.4">
      <c r="A10" s="196" t="s">
        <v>36</v>
      </c>
      <c r="B10" s="183"/>
      <c r="C10" s="183"/>
      <c r="D10" s="183"/>
      <c r="E10" s="183"/>
      <c r="F10" s="183"/>
      <c r="G10" s="197">
        <f>B10+C10+D10-E10-F10</f>
        <v>0</v>
      </c>
      <c r="H10" s="66"/>
      <c r="I10" s="66"/>
      <c r="J10" s="67"/>
      <c r="K10" s="66"/>
      <c r="L10" s="66"/>
      <c r="M10" s="66"/>
      <c r="N10" s="66"/>
    </row>
    <row r="11" spans="1:20" ht="16.5" thickBot="1" x14ac:dyDescent="0.4">
      <c r="A11" s="198" t="s">
        <v>37</v>
      </c>
      <c r="B11" s="184"/>
      <c r="C11" s="184"/>
      <c r="D11" s="184"/>
      <c r="E11" s="184"/>
      <c r="F11" s="184"/>
      <c r="G11" s="199">
        <f>B11+C11+D11-E11-F11</f>
        <v>0</v>
      </c>
      <c r="H11" s="66"/>
      <c r="I11" s="302" t="s">
        <v>60</v>
      </c>
      <c r="J11" s="303"/>
      <c r="K11" s="303"/>
      <c r="L11" s="303"/>
      <c r="M11" s="303"/>
      <c r="N11" s="304"/>
    </row>
    <row r="12" spans="1:20" s="3" customFormat="1" ht="15.75" x14ac:dyDescent="0.35">
      <c r="A12" s="200"/>
      <c r="B12" s="201"/>
      <c r="C12" s="201"/>
      <c r="D12" s="201"/>
      <c r="E12" s="201"/>
      <c r="F12" s="201"/>
      <c r="G12" s="202"/>
      <c r="H12" s="83"/>
      <c r="I12" s="258"/>
      <c r="J12" s="259"/>
      <c r="K12" s="260"/>
      <c r="L12" s="260"/>
      <c r="M12" s="260"/>
      <c r="N12" s="261"/>
    </row>
    <row r="13" spans="1:20" s="3" customFormat="1" ht="15.75" x14ac:dyDescent="0.35">
      <c r="A13" s="203" t="s">
        <v>23</v>
      </c>
      <c r="B13" s="201"/>
      <c r="C13" s="201"/>
      <c r="D13" s="201"/>
      <c r="E13" s="201"/>
      <c r="F13" s="201"/>
      <c r="G13" s="202"/>
      <c r="H13" s="83"/>
      <c r="I13" s="290" t="s">
        <v>63</v>
      </c>
      <c r="J13" s="291" t="s">
        <v>62</v>
      </c>
      <c r="K13" s="291" t="s">
        <v>57</v>
      </c>
      <c r="L13" s="291" t="s">
        <v>58</v>
      </c>
      <c r="M13" s="291" t="s">
        <v>59</v>
      </c>
      <c r="N13" s="292" t="s">
        <v>61</v>
      </c>
    </row>
    <row r="14" spans="1:20" ht="15.75" x14ac:dyDescent="0.35">
      <c r="A14" s="204" t="s">
        <v>19</v>
      </c>
      <c r="B14" s="201">
        <f>-B10+B11</f>
        <v>0</v>
      </c>
      <c r="C14" s="201">
        <f>-C10+C11</f>
        <v>0</v>
      </c>
      <c r="D14" s="201">
        <f>-D10+D11</f>
        <v>0</v>
      </c>
      <c r="E14" s="201">
        <f>-E10+E11</f>
        <v>0</v>
      </c>
      <c r="F14" s="201">
        <f>-F10+F11</f>
        <v>0</v>
      </c>
      <c r="G14" s="197">
        <f>B14+C14+D14-E14-F14</f>
        <v>0</v>
      </c>
      <c r="H14" s="66"/>
      <c r="I14" s="262"/>
      <c r="J14" s="263"/>
      <c r="K14" s="72"/>
      <c r="L14" s="72"/>
      <c r="M14" s="72"/>
      <c r="N14" s="73"/>
    </row>
    <row r="15" spans="1:20" ht="15.75" x14ac:dyDescent="0.35">
      <c r="A15" s="196" t="s">
        <v>48</v>
      </c>
      <c r="B15" s="183"/>
      <c r="C15" s="183"/>
      <c r="D15" s="183"/>
      <c r="E15" s="183"/>
      <c r="F15" s="183"/>
      <c r="G15" s="197">
        <f t="shared" ref="G15:G17" si="0">B15+C15+D15-E15-F15</f>
        <v>0</v>
      </c>
      <c r="H15" s="66"/>
      <c r="I15" s="264"/>
      <c r="J15" s="183"/>
      <c r="K15" s="181"/>
      <c r="L15" s="181"/>
      <c r="M15" s="181"/>
      <c r="N15" s="265"/>
    </row>
    <row r="16" spans="1:20" ht="15.75" x14ac:dyDescent="0.35">
      <c r="A16" s="196" t="s">
        <v>49</v>
      </c>
      <c r="B16" s="183"/>
      <c r="C16" s="183"/>
      <c r="D16" s="183"/>
      <c r="E16" s="183"/>
      <c r="F16" s="183"/>
      <c r="G16" s="197">
        <f t="shared" si="0"/>
        <v>0</v>
      </c>
      <c r="H16" s="66"/>
      <c r="I16" s="212"/>
      <c r="J16" s="183"/>
      <c r="K16" s="181"/>
      <c r="L16" s="181"/>
      <c r="M16" s="181"/>
      <c r="N16" s="265"/>
    </row>
    <row r="17" spans="1:14" ht="15.75" x14ac:dyDescent="0.35">
      <c r="A17" s="196" t="s">
        <v>50</v>
      </c>
      <c r="B17" s="183"/>
      <c r="C17" s="183"/>
      <c r="D17" s="183"/>
      <c r="E17" s="183"/>
      <c r="F17" s="183"/>
      <c r="G17" s="197">
        <f t="shared" si="0"/>
        <v>0</v>
      </c>
      <c r="H17" s="66"/>
      <c r="I17" s="212"/>
      <c r="J17" s="183"/>
      <c r="K17" s="181"/>
      <c r="L17" s="181"/>
      <c r="M17" s="181"/>
      <c r="N17" s="265"/>
    </row>
    <row r="18" spans="1:14" ht="15.75" x14ac:dyDescent="0.35">
      <c r="A18" s="196" t="s">
        <v>51</v>
      </c>
      <c r="B18" s="183"/>
      <c r="C18" s="183"/>
      <c r="D18" s="183"/>
      <c r="E18" s="183"/>
      <c r="F18" s="183"/>
      <c r="G18" s="197">
        <f>B18+C18+D18-E18-F18</f>
        <v>0</v>
      </c>
      <c r="H18" s="66"/>
      <c r="I18" s="212"/>
      <c r="J18" s="183"/>
      <c r="K18" s="181"/>
      <c r="L18" s="181"/>
      <c r="M18" s="181"/>
      <c r="N18" s="265"/>
    </row>
    <row r="19" spans="1:14" ht="15.75" x14ac:dyDescent="0.35">
      <c r="A19" s="205" t="s">
        <v>69</v>
      </c>
      <c r="B19" s="206">
        <f t="shared" ref="B19:G19" si="1">SUM(B14:B18)</f>
        <v>0</v>
      </c>
      <c r="C19" s="206">
        <f t="shared" si="1"/>
        <v>0</v>
      </c>
      <c r="D19" s="206">
        <f t="shared" si="1"/>
        <v>0</v>
      </c>
      <c r="E19" s="206">
        <f t="shared" si="1"/>
        <v>0</v>
      </c>
      <c r="F19" s="206">
        <f t="shared" si="1"/>
        <v>0</v>
      </c>
      <c r="G19" s="207">
        <f t="shared" si="1"/>
        <v>0</v>
      </c>
      <c r="H19" s="66"/>
      <c r="I19" s="266">
        <f t="shared" ref="I19:N19" si="2">SUM(I14:I18)</f>
        <v>0</v>
      </c>
      <c r="J19" s="87">
        <f t="shared" si="2"/>
        <v>0</v>
      </c>
      <c r="K19" s="87">
        <f t="shared" si="2"/>
        <v>0</v>
      </c>
      <c r="L19" s="87">
        <f t="shared" si="2"/>
        <v>0</v>
      </c>
      <c r="M19" s="87">
        <f t="shared" si="2"/>
        <v>0</v>
      </c>
      <c r="N19" s="88">
        <f t="shared" si="2"/>
        <v>0</v>
      </c>
    </row>
    <row r="20" spans="1:14" ht="15.75" x14ac:dyDescent="0.35">
      <c r="A20" s="193"/>
      <c r="B20" s="208"/>
      <c r="C20" s="208"/>
      <c r="D20" s="208"/>
      <c r="E20" s="208"/>
      <c r="F20" s="208"/>
      <c r="G20" s="209"/>
      <c r="H20" s="66"/>
      <c r="I20" s="262"/>
      <c r="J20" s="93"/>
      <c r="K20" s="72"/>
      <c r="L20" s="72"/>
      <c r="M20" s="72"/>
      <c r="N20" s="73"/>
    </row>
    <row r="21" spans="1:14" ht="15.75" x14ac:dyDescent="0.35">
      <c r="A21" s="193" t="s">
        <v>35</v>
      </c>
      <c r="B21" s="210"/>
      <c r="C21" s="210"/>
      <c r="D21" s="210"/>
      <c r="E21" s="210"/>
      <c r="F21" s="210"/>
      <c r="G21" s="197">
        <f>B21+C21+D21-E21-F21</f>
        <v>0</v>
      </c>
      <c r="H21" s="66"/>
      <c r="I21" s="269"/>
      <c r="J21" s="210"/>
      <c r="K21" s="210"/>
      <c r="L21" s="210"/>
      <c r="M21" s="210"/>
      <c r="N21" s="270"/>
    </row>
    <row r="22" spans="1:14" ht="15.75" x14ac:dyDescent="0.35">
      <c r="A22" s="193"/>
      <c r="B22" s="208"/>
      <c r="C22" s="208"/>
      <c r="D22" s="208"/>
      <c r="E22" s="208"/>
      <c r="F22" s="208"/>
      <c r="G22" s="209"/>
      <c r="H22" s="66"/>
      <c r="I22" s="262"/>
      <c r="J22" s="93"/>
      <c r="K22" s="72"/>
      <c r="L22" s="72"/>
      <c r="M22" s="72"/>
      <c r="N22" s="73"/>
    </row>
    <row r="23" spans="1:14" ht="15.75" x14ac:dyDescent="0.35">
      <c r="A23" s="211" t="s">
        <v>30</v>
      </c>
      <c r="B23" s="208"/>
      <c r="C23" s="208"/>
      <c r="D23" s="208"/>
      <c r="E23" s="208"/>
      <c r="F23" s="208"/>
      <c r="G23" s="209"/>
      <c r="H23" s="66"/>
      <c r="I23" s="262"/>
      <c r="J23" s="93"/>
      <c r="K23" s="72"/>
      <c r="L23" s="72"/>
      <c r="M23" s="72"/>
      <c r="N23" s="73"/>
    </row>
    <row r="24" spans="1:14" ht="15.75" x14ac:dyDescent="0.35">
      <c r="A24" s="212"/>
      <c r="B24" s="183"/>
      <c r="C24" s="183"/>
      <c r="D24" s="183"/>
      <c r="E24" s="183"/>
      <c r="F24" s="183"/>
      <c r="G24" s="197">
        <f>B24+C24+D24-E24-F24</f>
        <v>0</v>
      </c>
      <c r="H24" s="66"/>
      <c r="I24" s="267"/>
      <c r="J24" s="183"/>
      <c r="K24" s="183"/>
      <c r="L24" s="183"/>
      <c r="M24" s="183"/>
      <c r="N24" s="268"/>
    </row>
    <row r="25" spans="1:14" ht="15.75" x14ac:dyDescent="0.35">
      <c r="A25" s="212"/>
      <c r="B25" s="183"/>
      <c r="C25" s="183"/>
      <c r="D25" s="183"/>
      <c r="E25" s="183"/>
      <c r="F25" s="183"/>
      <c r="G25" s="197">
        <f t="shared" ref="G25:G32" si="3">B25+C25+D25-E25-F25</f>
        <v>0</v>
      </c>
      <c r="H25" s="66"/>
      <c r="I25" s="267"/>
      <c r="J25" s="183"/>
      <c r="K25" s="183"/>
      <c r="L25" s="183"/>
      <c r="M25" s="183"/>
      <c r="N25" s="268"/>
    </row>
    <row r="26" spans="1:14" ht="15.75" x14ac:dyDescent="0.35">
      <c r="A26" s="212"/>
      <c r="B26" s="183"/>
      <c r="C26" s="183"/>
      <c r="D26" s="183"/>
      <c r="E26" s="183"/>
      <c r="F26" s="183"/>
      <c r="G26" s="197">
        <f t="shared" si="3"/>
        <v>0</v>
      </c>
      <c r="H26" s="66"/>
      <c r="I26" s="267"/>
      <c r="J26" s="183"/>
      <c r="K26" s="183"/>
      <c r="L26" s="183"/>
      <c r="M26" s="183"/>
      <c r="N26" s="268"/>
    </row>
    <row r="27" spans="1:14" ht="15.75" x14ac:dyDescent="0.35">
      <c r="A27" s="212"/>
      <c r="B27" s="183"/>
      <c r="C27" s="183"/>
      <c r="D27" s="183"/>
      <c r="E27" s="183"/>
      <c r="F27" s="183"/>
      <c r="G27" s="197">
        <f t="shared" si="3"/>
        <v>0</v>
      </c>
      <c r="H27" s="66"/>
      <c r="I27" s="267"/>
      <c r="J27" s="183"/>
      <c r="K27" s="183"/>
      <c r="L27" s="183"/>
      <c r="M27" s="183"/>
      <c r="N27" s="268"/>
    </row>
    <row r="28" spans="1:14" ht="15.75" x14ac:dyDescent="0.35">
      <c r="A28" s="212"/>
      <c r="B28" s="183"/>
      <c r="C28" s="183"/>
      <c r="D28" s="183"/>
      <c r="E28" s="183"/>
      <c r="F28" s="183"/>
      <c r="G28" s="197">
        <f t="shared" si="3"/>
        <v>0</v>
      </c>
      <c r="H28" s="66"/>
      <c r="I28" s="267"/>
      <c r="J28" s="183"/>
      <c r="K28" s="183"/>
      <c r="L28" s="183"/>
      <c r="M28" s="183"/>
      <c r="N28" s="268"/>
    </row>
    <row r="29" spans="1:14" ht="15.75" x14ac:dyDescent="0.35">
      <c r="A29" s="212"/>
      <c r="B29" s="183"/>
      <c r="C29" s="183"/>
      <c r="D29" s="183"/>
      <c r="E29" s="183"/>
      <c r="F29" s="183"/>
      <c r="G29" s="197">
        <f t="shared" si="3"/>
        <v>0</v>
      </c>
      <c r="H29" s="66"/>
      <c r="I29" s="267"/>
      <c r="J29" s="183"/>
      <c r="K29" s="183"/>
      <c r="L29" s="183"/>
      <c r="M29" s="183"/>
      <c r="N29" s="268"/>
    </row>
    <row r="30" spans="1:14" ht="15.75" x14ac:dyDescent="0.35">
      <c r="A30" s="212"/>
      <c r="B30" s="183"/>
      <c r="C30" s="183"/>
      <c r="D30" s="183"/>
      <c r="E30" s="183"/>
      <c r="F30" s="183"/>
      <c r="G30" s="197">
        <f t="shared" si="3"/>
        <v>0</v>
      </c>
      <c r="H30" s="66"/>
      <c r="I30" s="267"/>
      <c r="J30" s="183"/>
      <c r="K30" s="183"/>
      <c r="L30" s="183"/>
      <c r="M30" s="183"/>
      <c r="N30" s="268"/>
    </row>
    <row r="31" spans="1:14" ht="15.75" x14ac:dyDescent="0.35">
      <c r="A31" s="212"/>
      <c r="B31" s="183"/>
      <c r="C31" s="183"/>
      <c r="D31" s="183"/>
      <c r="E31" s="183"/>
      <c r="F31" s="183"/>
      <c r="G31" s="197">
        <f t="shared" si="3"/>
        <v>0</v>
      </c>
      <c r="H31" s="66"/>
      <c r="I31" s="267"/>
      <c r="J31" s="183"/>
      <c r="K31" s="183"/>
      <c r="L31" s="183"/>
      <c r="M31" s="183"/>
      <c r="N31" s="268"/>
    </row>
    <row r="32" spans="1:14" ht="15.75" x14ac:dyDescent="0.35">
      <c r="A32" s="212"/>
      <c r="B32" s="183"/>
      <c r="C32" s="183"/>
      <c r="D32" s="183"/>
      <c r="E32" s="183"/>
      <c r="F32" s="183"/>
      <c r="G32" s="197">
        <f t="shared" si="3"/>
        <v>0</v>
      </c>
      <c r="H32" s="66"/>
      <c r="I32" s="267"/>
      <c r="J32" s="183"/>
      <c r="K32" s="183"/>
      <c r="L32" s="183"/>
      <c r="M32" s="183"/>
      <c r="N32" s="268"/>
    </row>
    <row r="33" spans="1:14" ht="15.75" x14ac:dyDescent="0.35">
      <c r="A33" s="213" t="s">
        <v>11</v>
      </c>
      <c r="B33" s="201">
        <f>SUM(B21:B32)</f>
        <v>0</v>
      </c>
      <c r="C33" s="201">
        <f>SUM(C21:C32)</f>
        <v>0</v>
      </c>
      <c r="D33" s="201">
        <f>SUM(D21:D32)</f>
        <v>0</v>
      </c>
      <c r="E33" s="201">
        <f>SUM(E21:E32)</f>
        <v>0</v>
      </c>
      <c r="F33" s="201">
        <f>SUM(F21:F32)</f>
        <v>0</v>
      </c>
      <c r="G33" s="197">
        <f>B33+C33+D33-E33-F33</f>
        <v>0</v>
      </c>
      <c r="H33" s="66"/>
      <c r="I33" s="271">
        <f t="shared" ref="I33:N33" si="4">SUM(I21:I32)</f>
        <v>0</v>
      </c>
      <c r="J33" s="201">
        <f t="shared" si="4"/>
        <v>0</v>
      </c>
      <c r="K33" s="201">
        <f t="shared" si="4"/>
        <v>0</v>
      </c>
      <c r="L33" s="201">
        <f t="shared" si="4"/>
        <v>0</v>
      </c>
      <c r="M33" s="201">
        <f t="shared" si="4"/>
        <v>0</v>
      </c>
      <c r="N33" s="202">
        <f t="shared" si="4"/>
        <v>0</v>
      </c>
    </row>
    <row r="34" spans="1:14" ht="16.5" thickBot="1" x14ac:dyDescent="0.4">
      <c r="A34" s="214"/>
      <c r="B34" s="215"/>
      <c r="C34" s="215"/>
      <c r="D34" s="215"/>
      <c r="E34" s="215"/>
      <c r="F34" s="215"/>
      <c r="G34" s="197"/>
      <c r="H34" s="66"/>
      <c r="I34" s="262"/>
      <c r="J34" s="93"/>
      <c r="K34" s="72"/>
      <c r="L34" s="72"/>
      <c r="M34" s="72"/>
      <c r="N34" s="73"/>
    </row>
    <row r="35" spans="1:14" ht="16.5" thickBot="1" x14ac:dyDescent="0.4">
      <c r="A35" s="216" t="s">
        <v>52</v>
      </c>
      <c r="B35" s="217">
        <f t="shared" ref="B35:G35" si="5">B19+B33</f>
        <v>0</v>
      </c>
      <c r="C35" s="217">
        <f t="shared" si="5"/>
        <v>0</v>
      </c>
      <c r="D35" s="217">
        <f t="shared" si="5"/>
        <v>0</v>
      </c>
      <c r="E35" s="217">
        <f t="shared" si="5"/>
        <v>0</v>
      </c>
      <c r="F35" s="217">
        <f t="shared" si="5"/>
        <v>0</v>
      </c>
      <c r="G35" s="218">
        <f t="shared" si="5"/>
        <v>0</v>
      </c>
      <c r="H35" s="66"/>
      <c r="I35" s="272">
        <f t="shared" ref="I35:N35" si="6">I19+I33</f>
        <v>0</v>
      </c>
      <c r="J35" s="217">
        <f t="shared" si="6"/>
        <v>0</v>
      </c>
      <c r="K35" s="217">
        <f t="shared" si="6"/>
        <v>0</v>
      </c>
      <c r="L35" s="217">
        <f t="shared" si="6"/>
        <v>0</v>
      </c>
      <c r="M35" s="217">
        <f t="shared" si="6"/>
        <v>0</v>
      </c>
      <c r="N35" s="218">
        <f t="shared" si="6"/>
        <v>0</v>
      </c>
    </row>
    <row r="36" spans="1:14" ht="16.5" thickBot="1" x14ac:dyDescent="0.4">
      <c r="A36" s="189"/>
      <c r="B36" s="189"/>
      <c r="C36" s="189"/>
      <c r="D36" s="189"/>
      <c r="E36" s="189"/>
      <c r="F36" s="189"/>
      <c r="G36" s="189"/>
      <c r="H36" s="66"/>
      <c r="I36" s="66"/>
      <c r="J36" s="66"/>
      <c r="K36" s="66"/>
      <c r="L36" s="66"/>
      <c r="M36" s="66"/>
      <c r="N36" s="66"/>
    </row>
    <row r="37" spans="1:14" ht="15.75" x14ac:dyDescent="0.35">
      <c r="A37" s="219" t="s">
        <v>46</v>
      </c>
      <c r="B37" s="186"/>
      <c r="C37" s="186"/>
      <c r="D37" s="186"/>
      <c r="E37" s="186"/>
      <c r="F37" s="186"/>
      <c r="G37" s="187"/>
      <c r="H37" s="66"/>
      <c r="I37" s="273"/>
      <c r="J37" s="274"/>
      <c r="K37" s="274"/>
      <c r="L37" s="274"/>
      <c r="M37" s="274"/>
      <c r="N37" s="275"/>
    </row>
    <row r="38" spans="1:14" ht="40.5" x14ac:dyDescent="0.35">
      <c r="A38" s="193"/>
      <c r="B38" s="253" t="s">
        <v>1</v>
      </c>
      <c r="C38" s="286" t="s">
        <v>104</v>
      </c>
      <c r="D38" s="286" t="s">
        <v>105</v>
      </c>
      <c r="E38" s="253" t="s">
        <v>0</v>
      </c>
      <c r="F38" s="189"/>
      <c r="G38" s="190"/>
      <c r="H38" s="66"/>
      <c r="I38" s="293" t="str">
        <f>+I13</f>
        <v>A-varer</v>
      </c>
      <c r="J38" s="288" t="str">
        <f>+J13</f>
        <v>A-ydelser</v>
      </c>
      <c r="K38" s="288" t="str">
        <f>+K13</f>
        <v>B1-varer</v>
      </c>
      <c r="L38" s="287" t="str">
        <f t="shared" ref="L38:M38" si="7">+L13</f>
        <v>B2-varer</v>
      </c>
      <c r="M38" s="287" t="str">
        <f t="shared" si="7"/>
        <v>B-ydelser</v>
      </c>
      <c r="N38" s="289" t="str">
        <f>+N13</f>
        <v>Rubrik C</v>
      </c>
    </row>
    <row r="39" spans="1:14" ht="15.75" x14ac:dyDescent="0.35">
      <c r="A39" s="204" t="s">
        <v>44</v>
      </c>
      <c r="B39" s="220">
        <f>+Udgående!E49</f>
        <v>0</v>
      </c>
      <c r="C39" s="220">
        <f>+'Køb i udlandet varer'!E23</f>
        <v>0</v>
      </c>
      <c r="D39" s="220">
        <f>+'Køb i udlandet ydelser'!E23</f>
        <v>0</v>
      </c>
      <c r="E39" s="220">
        <f>+Indgående!E72</f>
        <v>0</v>
      </c>
      <c r="F39" s="309" t="str">
        <f>IF(OR(B41&gt;0.02,B41&lt;-0.02,C41&gt;0.02,C41&lt;-0.02,E41&gt;0.02,E41&lt;-0.02),"DIFFERENCE OVER 2%!","")</f>
        <v/>
      </c>
      <c r="G39" s="310"/>
      <c r="H39" s="66"/>
      <c r="I39" s="276">
        <f>'Køb i udlandet varer'!J23</f>
        <v>0</v>
      </c>
      <c r="J39" s="277">
        <f>'Køb i udlandet ydelser'!J23</f>
        <v>0</v>
      </c>
      <c r="K39" s="277">
        <f>'Rubrik B1 varer'!E21</f>
        <v>0</v>
      </c>
      <c r="L39" s="277">
        <f>'Rubrik B2 varer'!E21</f>
        <v>0</v>
      </c>
      <c r="M39" s="277">
        <f>'Rubrik B ydelser'!E21</f>
        <v>0</v>
      </c>
      <c r="N39" s="278">
        <f>'Rubrik C'!E21</f>
        <v>0</v>
      </c>
    </row>
    <row r="40" spans="1:14" ht="15.75" x14ac:dyDescent="0.35">
      <c r="A40" s="204" t="s">
        <v>43</v>
      </c>
      <c r="B40" s="220">
        <f>+Udgående!E53</f>
        <v>0</v>
      </c>
      <c r="C40" s="220">
        <f>+'Køb i udlandet varer'!E27</f>
        <v>0</v>
      </c>
      <c r="D40" s="220">
        <f>+'Køb i udlandet ydelser'!E27</f>
        <v>0</v>
      </c>
      <c r="E40" s="220">
        <f>+Indgående!E76</f>
        <v>0</v>
      </c>
      <c r="F40" s="309"/>
      <c r="G40" s="310"/>
      <c r="H40" s="66"/>
      <c r="I40" s="276">
        <f>'Køb i udlandet varer'!J27</f>
        <v>0</v>
      </c>
      <c r="J40" s="277">
        <f>'Køb i udlandet ydelser'!J27</f>
        <v>0</v>
      </c>
      <c r="K40" s="277">
        <f>'Rubrik B1 varer'!E25</f>
        <v>0</v>
      </c>
      <c r="L40" s="277">
        <f>'Rubrik B2 varer'!E25</f>
        <v>0</v>
      </c>
      <c r="M40" s="277">
        <f>'Rubrik B ydelser'!E25</f>
        <v>0</v>
      </c>
      <c r="N40" s="278">
        <f>'Rubrik C'!E25</f>
        <v>0</v>
      </c>
    </row>
    <row r="41" spans="1:14" ht="16.5" thickBot="1" x14ac:dyDescent="0.4">
      <c r="A41" s="221" t="s">
        <v>4</v>
      </c>
      <c r="B41" s="222">
        <f>IF(+B40&lt;&gt;0,+Udgående!E54,0)</f>
        <v>0</v>
      </c>
      <c r="C41" s="222">
        <f>IF(+C40&lt;&gt;0,+'Køb i udlandet varer'!E28,0)</f>
        <v>0</v>
      </c>
      <c r="D41" s="222">
        <f>IF(+D40&lt;&gt;0,+'Køb i udlandet ydelser'!E28,0)</f>
        <v>0</v>
      </c>
      <c r="E41" s="222">
        <f>IF(+E40&lt;&gt;0,+Indgående!E77,0)</f>
        <v>0</v>
      </c>
      <c r="F41" s="223"/>
      <c r="G41" s="224"/>
      <c r="H41" s="66"/>
      <c r="I41" s="279">
        <f>IF(I40&lt;&gt;0,+'Køb i udlandet varer'!J28,0)</f>
        <v>0</v>
      </c>
      <c r="J41" s="280">
        <f>IF(J40&lt;&gt;0,'Køb i udlandet ydelser'!J28,0)</f>
        <v>0</v>
      </c>
      <c r="K41" s="280">
        <f>IF(K40&lt;&gt;0,'Rubrik B1 varer'!E26,0)</f>
        <v>0</v>
      </c>
      <c r="L41" s="280">
        <f>IF(L40&lt;&gt;0,'Rubrik B2 varer'!E26,0)</f>
        <v>0</v>
      </c>
      <c r="M41" s="280">
        <f>IF(M40&lt;&gt;0,'Rubrik B ydelser'!E26,0)</f>
        <v>0</v>
      </c>
      <c r="N41" s="281">
        <f>IF(N40&lt;&gt;0,'Rubrik C'!E26,0)</f>
        <v>0</v>
      </c>
    </row>
    <row r="42" spans="1:14" ht="16.5" thickBot="1" x14ac:dyDescent="0.4">
      <c r="A42" s="225"/>
      <c r="B42" s="226"/>
      <c r="C42" s="226"/>
      <c r="D42" s="226"/>
      <c r="E42" s="226"/>
      <c r="F42" s="226"/>
      <c r="G42" s="226"/>
      <c r="H42" s="66"/>
      <c r="I42" s="66"/>
      <c r="J42" s="66"/>
      <c r="K42" s="66"/>
      <c r="L42" s="66"/>
      <c r="M42" s="66"/>
      <c r="N42" s="66"/>
    </row>
    <row r="43" spans="1:14" ht="15.75" x14ac:dyDescent="0.35">
      <c r="A43" s="227" t="s">
        <v>14</v>
      </c>
      <c r="B43" s="228"/>
      <c r="C43" s="228"/>
      <c r="D43" s="228"/>
      <c r="E43" s="229"/>
      <c r="F43" s="228"/>
      <c r="G43" s="230"/>
      <c r="H43" s="106"/>
      <c r="I43" s="106"/>
      <c r="J43" s="107"/>
      <c r="K43" s="66"/>
      <c r="L43" s="66"/>
      <c r="M43" s="66"/>
      <c r="N43" s="66"/>
    </row>
    <row r="44" spans="1:14" ht="15.75" x14ac:dyDescent="0.35">
      <c r="A44" s="231"/>
      <c r="B44" s="232"/>
      <c r="C44" s="232"/>
      <c r="D44" s="232"/>
      <c r="E44" s="220"/>
      <c r="F44" s="232"/>
      <c r="G44" s="233"/>
      <c r="H44" s="106"/>
      <c r="I44" s="106"/>
      <c r="J44" s="107"/>
      <c r="K44" s="66"/>
      <c r="L44" s="66"/>
      <c r="M44" s="66"/>
      <c r="N44" s="66"/>
    </row>
    <row r="45" spans="1:14" ht="15.75" x14ac:dyDescent="0.35">
      <c r="A45" s="307" t="s">
        <v>17</v>
      </c>
      <c r="B45" s="308"/>
      <c r="C45" s="308"/>
      <c r="D45" s="249"/>
      <c r="E45" s="234">
        <f>G10</f>
        <v>0</v>
      </c>
      <c r="F45" s="220"/>
      <c r="G45" s="190"/>
      <c r="H45" s="66"/>
      <c r="I45" s="66"/>
      <c r="J45" s="66"/>
      <c r="K45" s="66"/>
      <c r="L45" s="66"/>
      <c r="M45" s="66"/>
      <c r="N45" s="66"/>
    </row>
    <row r="46" spans="1:14" ht="15.75" x14ac:dyDescent="0.35">
      <c r="A46" s="307" t="s">
        <v>53</v>
      </c>
      <c r="B46" s="308"/>
      <c r="C46" s="308"/>
      <c r="D46" s="249"/>
      <c r="E46" s="220">
        <f>B35</f>
        <v>0</v>
      </c>
      <c r="F46" s="220"/>
      <c r="G46" s="190"/>
      <c r="H46" s="66"/>
      <c r="I46" s="66"/>
      <c r="J46" s="66"/>
      <c r="K46" s="66"/>
      <c r="L46" s="66"/>
      <c r="M46" s="66"/>
      <c r="N46" s="66"/>
    </row>
    <row r="47" spans="1:14" ht="15.75" x14ac:dyDescent="0.35">
      <c r="A47" s="307" t="s">
        <v>54</v>
      </c>
      <c r="B47" s="308"/>
      <c r="C47" s="308"/>
      <c r="D47" s="249"/>
      <c r="E47" s="220">
        <f>C35</f>
        <v>0</v>
      </c>
      <c r="F47" s="220"/>
      <c r="G47" s="190"/>
      <c r="H47" s="66"/>
      <c r="I47" s="66"/>
      <c r="J47" s="66"/>
      <c r="K47" s="66"/>
      <c r="L47" s="66"/>
      <c r="M47" s="66"/>
      <c r="N47" s="66"/>
    </row>
    <row r="48" spans="1:14" ht="15.75" x14ac:dyDescent="0.35">
      <c r="A48" s="307" t="s">
        <v>55</v>
      </c>
      <c r="B48" s="308"/>
      <c r="C48" s="308"/>
      <c r="D48" s="249"/>
      <c r="E48" s="220">
        <f>E35</f>
        <v>0</v>
      </c>
      <c r="F48" s="220"/>
      <c r="G48" s="190"/>
      <c r="H48" s="66"/>
      <c r="I48" s="66"/>
      <c r="J48" s="66"/>
      <c r="K48" s="66"/>
      <c r="L48" s="66"/>
      <c r="M48" s="66"/>
      <c r="N48" s="66"/>
    </row>
    <row r="49" spans="1:14" ht="15.75" x14ac:dyDescent="0.35">
      <c r="A49" s="307" t="s">
        <v>56</v>
      </c>
      <c r="B49" s="308"/>
      <c r="C49" s="308"/>
      <c r="D49" s="249"/>
      <c r="E49" s="220">
        <f>SUM(F35:F35)</f>
        <v>0</v>
      </c>
      <c r="F49" s="220"/>
      <c r="G49" s="190"/>
      <c r="H49" s="66"/>
      <c r="I49" s="66"/>
      <c r="J49" s="66"/>
      <c r="K49" s="66"/>
      <c r="L49" s="66"/>
      <c r="M49" s="66"/>
      <c r="N49" s="66"/>
    </row>
    <row r="50" spans="1:14" ht="15.75" x14ac:dyDescent="0.35">
      <c r="A50" s="235"/>
      <c r="B50" s="220"/>
      <c r="C50" s="220"/>
      <c r="D50" s="220"/>
      <c r="E50" s="220"/>
      <c r="F50" s="220"/>
      <c r="G50" s="190"/>
      <c r="H50" s="66"/>
      <c r="I50" s="66"/>
      <c r="J50" s="66"/>
      <c r="K50" s="66"/>
      <c r="L50" s="66"/>
      <c r="M50" s="66"/>
      <c r="N50" s="66"/>
    </row>
    <row r="51" spans="1:14" ht="15.75" x14ac:dyDescent="0.35">
      <c r="A51" s="231" t="s">
        <v>18</v>
      </c>
      <c r="B51" s="220"/>
      <c r="C51" s="220"/>
      <c r="D51" s="220"/>
      <c r="E51" s="220"/>
      <c r="F51" s="220"/>
      <c r="G51" s="190"/>
      <c r="H51" s="66"/>
      <c r="I51" s="66"/>
      <c r="J51" s="66"/>
      <c r="K51" s="66"/>
      <c r="L51" s="66"/>
      <c r="M51" s="66"/>
      <c r="N51" s="66"/>
    </row>
    <row r="52" spans="1:14" ht="15.75" x14ac:dyDescent="0.35">
      <c r="A52" s="236" t="str">
        <f>A11</f>
        <v>Afregnet 4. kvartal sidste år</v>
      </c>
      <c r="B52" s="234">
        <f>G11</f>
        <v>0</v>
      </c>
      <c r="C52" s="234"/>
      <c r="D52" s="234"/>
      <c r="E52" s="220"/>
      <c r="F52" s="220"/>
      <c r="G52" s="190"/>
      <c r="H52" s="66"/>
      <c r="I52" s="66"/>
      <c r="J52" s="66"/>
      <c r="K52" s="66"/>
      <c r="L52" s="66"/>
      <c r="M52" s="66"/>
      <c r="N52" s="66"/>
    </row>
    <row r="53" spans="1:14" ht="15.75" x14ac:dyDescent="0.35">
      <c r="A53" s="236" t="str">
        <f>A15</f>
        <v>Moms 1. kvartal</v>
      </c>
      <c r="B53" s="220">
        <f>G15</f>
        <v>0</v>
      </c>
      <c r="C53" s="220"/>
      <c r="D53" s="220"/>
      <c r="E53" s="220"/>
      <c r="F53" s="220"/>
      <c r="G53" s="190"/>
      <c r="H53" s="66"/>
      <c r="I53" s="66"/>
      <c r="J53" s="66"/>
      <c r="K53" s="66"/>
      <c r="L53" s="66"/>
      <c r="M53" s="66"/>
      <c r="N53" s="66"/>
    </row>
    <row r="54" spans="1:14" ht="15.75" x14ac:dyDescent="0.35">
      <c r="A54" s="236" t="str">
        <f>A16</f>
        <v>Moms 2. kvartal</v>
      </c>
      <c r="B54" s="220">
        <f>G16</f>
        <v>0</v>
      </c>
      <c r="C54" s="220"/>
      <c r="D54" s="220"/>
      <c r="E54" s="220"/>
      <c r="F54" s="220"/>
      <c r="G54" s="190"/>
      <c r="H54" s="66"/>
      <c r="I54" s="66"/>
      <c r="J54" s="66"/>
      <c r="K54" s="66"/>
      <c r="L54" s="66"/>
      <c r="M54" s="66"/>
      <c r="N54" s="66"/>
    </row>
    <row r="55" spans="1:14" ht="15.75" x14ac:dyDescent="0.35">
      <c r="A55" s="236" t="str">
        <f>A17</f>
        <v>Moms 3. kvartal</v>
      </c>
      <c r="B55" s="220">
        <f>G17</f>
        <v>0</v>
      </c>
      <c r="C55" s="220"/>
      <c r="D55" s="220"/>
      <c r="E55" s="220"/>
      <c r="F55" s="220"/>
      <c r="G55" s="190"/>
      <c r="H55" s="66"/>
      <c r="I55" s="66"/>
      <c r="J55" s="66"/>
      <c r="K55" s="66"/>
      <c r="L55" s="66"/>
      <c r="M55" s="66"/>
      <c r="N55" s="66"/>
    </row>
    <row r="56" spans="1:14" ht="15.75" x14ac:dyDescent="0.35">
      <c r="A56" s="305" t="s">
        <v>16</v>
      </c>
      <c r="B56" s="306"/>
      <c r="C56" s="306"/>
      <c r="D56" s="248"/>
      <c r="E56" s="220">
        <f>SUM(B52:B55)</f>
        <v>0</v>
      </c>
      <c r="F56" s="220"/>
      <c r="G56" s="190"/>
      <c r="H56" s="66"/>
      <c r="I56" s="66"/>
      <c r="J56" s="66"/>
      <c r="K56" s="66"/>
      <c r="L56" s="66"/>
      <c r="M56" s="66"/>
      <c r="N56" s="66"/>
    </row>
    <row r="57" spans="1:14" ht="15.75" x14ac:dyDescent="0.35">
      <c r="A57" s="237"/>
      <c r="B57" s="220"/>
      <c r="C57" s="220"/>
      <c r="D57" s="220"/>
      <c r="E57" s="220"/>
      <c r="F57" s="220"/>
      <c r="G57" s="190"/>
      <c r="H57" s="66"/>
      <c r="I57" s="66"/>
      <c r="J57" s="66"/>
      <c r="K57" s="66"/>
      <c r="L57" s="66"/>
      <c r="M57" s="66"/>
      <c r="N57" s="66"/>
    </row>
    <row r="58" spans="1:14" ht="15.75" x14ac:dyDescent="0.35">
      <c r="A58" s="298" t="s">
        <v>20</v>
      </c>
      <c r="B58" s="299"/>
      <c r="C58" s="299"/>
      <c r="D58" s="250"/>
      <c r="E58" s="232">
        <f>E45+E46+E47-E48-E49-E56</f>
        <v>0</v>
      </c>
      <c r="F58" s="232"/>
      <c r="G58" s="233"/>
      <c r="H58" s="106"/>
      <c r="I58" s="106"/>
      <c r="J58" s="66"/>
      <c r="K58" s="66"/>
      <c r="L58" s="66"/>
      <c r="M58" s="66"/>
      <c r="N58" s="66"/>
    </row>
    <row r="59" spans="1:14" ht="15.75" x14ac:dyDescent="0.35">
      <c r="A59" s="235"/>
      <c r="B59" s="220"/>
      <c r="C59" s="220"/>
      <c r="D59" s="220"/>
      <c r="E59" s="220"/>
      <c r="F59" s="220"/>
      <c r="G59" s="190"/>
      <c r="H59" s="66"/>
      <c r="I59" s="66"/>
      <c r="J59" s="66"/>
      <c r="K59" s="66"/>
      <c r="L59" s="66"/>
      <c r="M59" s="66"/>
      <c r="N59" s="66"/>
    </row>
    <row r="60" spans="1:14" ht="15.75" x14ac:dyDescent="0.35">
      <c r="A60" s="298" t="s">
        <v>21</v>
      </c>
      <c r="B60" s="299"/>
      <c r="C60" s="299"/>
      <c r="D60" s="250"/>
      <c r="E60" s="238">
        <v>0</v>
      </c>
      <c r="F60" s="220"/>
      <c r="G60" s="190"/>
      <c r="H60" s="66"/>
      <c r="I60" s="66"/>
      <c r="J60" s="66"/>
      <c r="K60" s="66"/>
      <c r="L60" s="66"/>
      <c r="M60" s="66"/>
      <c r="N60" s="66"/>
    </row>
    <row r="61" spans="1:14" ht="15.75" x14ac:dyDescent="0.35">
      <c r="A61" s="231"/>
      <c r="B61" s="220"/>
      <c r="C61" s="220"/>
      <c r="D61" s="220"/>
      <c r="E61" s="220"/>
      <c r="F61" s="220"/>
      <c r="G61" s="190"/>
      <c r="H61" s="66"/>
      <c r="I61" s="66"/>
      <c r="J61" s="66"/>
      <c r="K61" s="66"/>
      <c r="L61" s="66"/>
      <c r="M61" s="66"/>
      <c r="N61" s="66"/>
    </row>
    <row r="62" spans="1:14" ht="16.5" thickBot="1" x14ac:dyDescent="0.4">
      <c r="A62" s="239"/>
      <c r="B62" s="300" t="str">
        <f>IF(E62&lt;&gt;0,"DIFFERENCE!   ","")</f>
        <v/>
      </c>
      <c r="C62" s="300"/>
      <c r="D62" s="251"/>
      <c r="E62" s="240">
        <f>E58-E60</f>
        <v>0</v>
      </c>
      <c r="F62" s="241"/>
      <c r="G62" s="224"/>
      <c r="H62" s="66"/>
      <c r="I62" s="66"/>
      <c r="J62" s="66"/>
      <c r="K62" s="66"/>
      <c r="L62" s="66"/>
      <c r="M62" s="66"/>
      <c r="N62" s="66"/>
    </row>
    <row r="63" spans="1:14" ht="15.75" x14ac:dyDescent="0.35">
      <c r="A63" s="242"/>
      <c r="B63" s="242"/>
      <c r="C63" s="242"/>
      <c r="D63" s="242"/>
      <c r="E63" s="242"/>
      <c r="F63" s="242"/>
      <c r="G63" s="226"/>
      <c r="H63" s="66"/>
      <c r="I63" s="66"/>
      <c r="J63" s="66"/>
      <c r="K63" s="66"/>
      <c r="L63" s="66"/>
      <c r="M63" s="66"/>
      <c r="N63" s="66"/>
    </row>
    <row r="64" spans="1:14" ht="15.75" x14ac:dyDescent="0.35">
      <c r="A64" s="243" t="s">
        <v>41</v>
      </c>
      <c r="B64" s="242"/>
      <c r="C64" s="242"/>
      <c r="D64" s="242"/>
      <c r="E64" s="242"/>
      <c r="F64" s="242"/>
      <c r="G64" s="226"/>
      <c r="H64" s="66"/>
      <c r="I64" s="66"/>
      <c r="J64" s="66"/>
      <c r="K64" s="66"/>
      <c r="L64" s="66"/>
      <c r="M64" s="66"/>
      <c r="N64" s="66"/>
    </row>
    <row r="65" spans="1:14" ht="15.75" x14ac:dyDescent="0.35">
      <c r="A65" s="225"/>
      <c r="B65" s="226"/>
      <c r="C65" s="226"/>
      <c r="D65" s="226"/>
      <c r="E65" s="226"/>
      <c r="F65" s="226"/>
      <c r="G65" s="226"/>
      <c r="H65" s="66"/>
      <c r="I65" s="66"/>
      <c r="J65" s="66"/>
      <c r="K65" s="66"/>
      <c r="L65" s="66"/>
      <c r="M65" s="66"/>
      <c r="N65" s="66"/>
    </row>
    <row r="66" spans="1:14" ht="15.75" x14ac:dyDescent="0.35">
      <c r="A66" s="225"/>
      <c r="B66" s="226"/>
      <c r="C66" s="226"/>
      <c r="D66" s="226"/>
      <c r="E66" s="226"/>
      <c r="F66" s="226"/>
      <c r="G66" s="226"/>
      <c r="H66" s="66"/>
      <c r="I66" s="66"/>
      <c r="J66" s="66"/>
      <c r="K66" s="66"/>
      <c r="L66" s="66"/>
      <c r="M66" s="66"/>
      <c r="N66" s="66"/>
    </row>
    <row r="67" spans="1:14" ht="15.75" x14ac:dyDescent="0.35">
      <c r="A67" s="225"/>
      <c r="B67" s="226"/>
      <c r="C67" s="226"/>
      <c r="D67" s="226"/>
      <c r="E67" s="226"/>
      <c r="F67" s="226"/>
      <c r="G67" s="226"/>
      <c r="H67" s="66"/>
      <c r="I67" s="66"/>
      <c r="J67" s="66"/>
      <c r="K67" s="66"/>
      <c r="L67" s="66"/>
      <c r="M67" s="66"/>
      <c r="N67" s="66"/>
    </row>
    <row r="68" spans="1:14" ht="15.75" x14ac:dyDescent="0.35">
      <c r="A68" s="225"/>
      <c r="B68" s="226"/>
      <c r="C68" s="226"/>
      <c r="D68" s="226"/>
      <c r="E68" s="226"/>
      <c r="F68" s="226"/>
      <c r="G68" s="226"/>
      <c r="H68" s="66"/>
      <c r="I68" s="66"/>
      <c r="J68" s="66"/>
      <c r="K68" s="66"/>
      <c r="L68" s="66"/>
      <c r="M68" s="66"/>
      <c r="N68" s="66"/>
    </row>
  </sheetData>
  <sheetProtection password="C4BE" sheet="1" objects="1" scenarios="1" formatCells="0" formatColumns="0" insertColumns="0" insertRows="0" deleteColumns="0" deleteRows="0"/>
  <mergeCells count="14">
    <mergeCell ref="I11:N11"/>
    <mergeCell ref="A56:C56"/>
    <mergeCell ref="A49:C49"/>
    <mergeCell ref="A48:C48"/>
    <mergeCell ref="A47:C47"/>
    <mergeCell ref="A46:C46"/>
    <mergeCell ref="A45:C45"/>
    <mergeCell ref="F39:G40"/>
    <mergeCell ref="B2:E2"/>
    <mergeCell ref="B3:E3"/>
    <mergeCell ref="A58:C58"/>
    <mergeCell ref="A60:C60"/>
    <mergeCell ref="B62:C62"/>
    <mergeCell ref="A4:G4"/>
  </mergeCells>
  <hyperlinks>
    <hyperlink ref="B9" location="Udgående!A1" display="Udgående" xr:uid="{1E3AE90A-30FC-4963-8CDF-1831443029FE}"/>
    <hyperlink ref="C9" location="'Køb i udlandet'!A1" display="Køb i udlandet" xr:uid="{C7540094-A161-46B8-9ECD-A8F902869632}"/>
    <hyperlink ref="E9" location="Indgående!A1" display="Indgående" xr:uid="{34C0CD90-BF49-4683-8189-7E7C9D147E19}"/>
    <hyperlink ref="B38" location="Udgående!A1" display="Udgående" xr:uid="{9A941D26-9467-4019-A52D-C565D1059A29}"/>
    <hyperlink ref="C38" location="'Køb i udlandet varer'!A1" display="Køb i udlandet - varer" xr:uid="{C321795D-D8D1-4C90-9351-503065585BFA}"/>
    <hyperlink ref="D38" location="'Køb i udlandet ydelser'!A1" display="Køb i udlandet - ydelser" xr:uid="{E2C15AEA-06A9-4A99-8679-FBCA705D9B70}"/>
    <hyperlink ref="E38" location="Indgående!A1" display="Indgående" xr:uid="{33EAE91D-8773-4FF4-B736-5858ECAFAD36}"/>
    <hyperlink ref="L38" location="'Rubrik B2 varer'!A1" display="'Rubrik B2 varer'!A1" xr:uid="{B2088B4C-FE8C-4307-8D46-342112C7D119}"/>
    <hyperlink ref="K38" location="'Rubrik B1 varer'!A1" display="'Rubrik B1 varer'!A1" xr:uid="{BECBCC21-3D88-4381-AA5F-4632FC4A8788}"/>
    <hyperlink ref="J38" location="'Køb i udlandet ydelser'!A1" display="'Køb i udlandet ydelser'!A1" xr:uid="{A315679D-583F-41E6-99C4-B6DE02E03C6D}"/>
    <hyperlink ref="I38" location="'Køb i udlandet varer'!A1" display="'Køb i udlandet varer'!A1" xr:uid="{161A3EE6-7AA8-4DE1-A9A6-5111A75BB6BE}"/>
    <hyperlink ref="M38" location="'Rubrik B ydelser'!A1" display="'Rubrik B ydelser'!A1" xr:uid="{7955077B-DBAA-4931-82D1-8C6B251F946C}"/>
    <hyperlink ref="N38" location="'Rubrik C'!A1" display="'Rubrik C'!A1" xr:uid="{97AEFBF4-1586-4F04-B097-9076577661BC}"/>
    <hyperlink ref="I13" location="'Køb i udlandet varer'!A1" display="A-varer" xr:uid="{A150EA2F-026C-4E5F-9709-2E7C4C7274EB}"/>
    <hyperlink ref="J13" location="'Køb i udlandet ydelser'!A1" display="A-ydelser" xr:uid="{46465242-B3F4-4E7B-9114-981ADEF7F1FC}"/>
    <hyperlink ref="K13" location="'Rubrik B1 varer'!A1" display="B1-varer" xr:uid="{EC0DBC47-B413-4F63-BC8D-265B3954AD52}"/>
    <hyperlink ref="L13" location="'Rubrik B2 varer'!A1" display="B2-varer" xr:uid="{13132F14-C318-4012-8EAD-7CC76DD592A4}"/>
    <hyperlink ref="M13" location="'Rubrik B ydelser'!A1" display="B-ydelser" xr:uid="{0E867CC6-5F10-4BEA-AF87-34896968BB24}"/>
    <hyperlink ref="N13" location="'Rubrik C'!A1" display="Rubrik C" xr:uid="{AF9CB409-EDD7-4CDA-88AF-1571D425249D}"/>
  </hyperlinks>
  <pageMargins left="0.31496062992125984" right="0.31496062992125984" top="0.98425196850393704" bottom="0.98425196850393704" header="0.51181102362204722" footer="0.51181102362204722"/>
  <pageSetup paperSize="9" orientation="portrait" blackAndWhite="1" horizontalDpi="300" verticalDpi="300" r:id="rId1"/>
  <headerFooter alignWithMargins="0">
    <oddHeader>&amp;L&amp;"BDO Logo,Regular"&amp;24BDO</oddHeader>
  </headerFooter>
  <rowBreaks count="1" manualBreakCount="1">
    <brk id="36" max="5" man="1"/>
  </rowBreaks>
  <ignoredErrors>
    <ignoredError sqref="A52:A55" unlockedFormula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152"/>
  <sheetViews>
    <sheetView workbookViewId="0"/>
  </sheetViews>
  <sheetFormatPr defaultRowHeight="15" x14ac:dyDescent="0.3"/>
  <cols>
    <col min="1" max="1" width="27.7109375" style="141" customWidth="1"/>
    <col min="2" max="2" width="11.7109375" style="142" customWidth="1"/>
    <col min="3" max="3" width="12.85546875" style="142" bestFit="1" customWidth="1"/>
    <col min="4" max="6" width="11.7109375" style="142" customWidth="1"/>
    <col min="7" max="7" width="18.140625" style="142" customWidth="1"/>
    <col min="8" max="9" width="10.7109375" style="142" customWidth="1"/>
    <col min="10" max="10" width="12.85546875" style="142" bestFit="1" customWidth="1"/>
    <col min="11" max="11" width="6.42578125" style="142" customWidth="1"/>
    <col min="12" max="12" width="12.28515625" style="142" customWidth="1"/>
    <col min="13" max="13" width="9.7109375" style="142" customWidth="1"/>
    <col min="14" max="14" width="13.7109375" style="142" customWidth="1"/>
    <col min="15" max="255" width="9.140625" style="142"/>
    <col min="256" max="256" width="23.5703125" style="142" customWidth="1"/>
    <col min="257" max="261" width="9.28515625" style="142" customWidth="1"/>
    <col min="262" max="262" width="3.42578125" style="142" customWidth="1"/>
    <col min="263" max="263" width="41.28515625" style="142" customWidth="1"/>
    <col min="264" max="265" width="10.7109375" style="142" customWidth="1"/>
    <col min="266" max="266" width="12.85546875" style="142" bestFit="1" customWidth="1"/>
    <col min="267" max="267" width="6.42578125" style="142" customWidth="1"/>
    <col min="268" max="268" width="12.28515625" style="142" customWidth="1"/>
    <col min="269" max="269" width="9.7109375" style="142" customWidth="1"/>
    <col min="270" max="270" width="13.7109375" style="142" customWidth="1"/>
    <col min="271" max="511" width="9.140625" style="142"/>
    <col min="512" max="512" width="23.5703125" style="142" customWidth="1"/>
    <col min="513" max="517" width="9.28515625" style="142" customWidth="1"/>
    <col min="518" max="518" width="3.42578125" style="142" customWidth="1"/>
    <col min="519" max="519" width="41.28515625" style="142" customWidth="1"/>
    <col min="520" max="521" width="10.7109375" style="142" customWidth="1"/>
    <col min="522" max="522" width="12.85546875" style="142" bestFit="1" customWidth="1"/>
    <col min="523" max="523" width="6.42578125" style="142" customWidth="1"/>
    <col min="524" max="524" width="12.28515625" style="142" customWidth="1"/>
    <col min="525" max="525" width="9.7109375" style="142" customWidth="1"/>
    <col min="526" max="526" width="13.7109375" style="142" customWidth="1"/>
    <col min="527" max="767" width="9.140625" style="142"/>
    <col min="768" max="768" width="23.5703125" style="142" customWidth="1"/>
    <col min="769" max="773" width="9.28515625" style="142" customWidth="1"/>
    <col min="774" max="774" width="3.42578125" style="142" customWidth="1"/>
    <col min="775" max="775" width="41.28515625" style="142" customWidth="1"/>
    <col min="776" max="777" width="10.7109375" style="142" customWidth="1"/>
    <col min="778" max="778" width="12.85546875" style="142" bestFit="1" customWidth="1"/>
    <col min="779" max="779" width="6.42578125" style="142" customWidth="1"/>
    <col min="780" max="780" width="12.28515625" style="142" customWidth="1"/>
    <col min="781" max="781" width="9.7109375" style="142" customWidth="1"/>
    <col min="782" max="782" width="13.7109375" style="142" customWidth="1"/>
    <col min="783" max="1023" width="9.140625" style="142"/>
    <col min="1024" max="1024" width="23.5703125" style="142" customWidth="1"/>
    <col min="1025" max="1029" width="9.28515625" style="142" customWidth="1"/>
    <col min="1030" max="1030" width="3.42578125" style="142" customWidth="1"/>
    <col min="1031" max="1031" width="41.28515625" style="142" customWidth="1"/>
    <col min="1032" max="1033" width="10.7109375" style="142" customWidth="1"/>
    <col min="1034" max="1034" width="12.85546875" style="142" bestFit="1" customWidth="1"/>
    <col min="1035" max="1035" width="6.42578125" style="142" customWidth="1"/>
    <col min="1036" max="1036" width="12.28515625" style="142" customWidth="1"/>
    <col min="1037" max="1037" width="9.7109375" style="142" customWidth="1"/>
    <col min="1038" max="1038" width="13.7109375" style="142" customWidth="1"/>
    <col min="1039" max="1279" width="9.140625" style="142"/>
    <col min="1280" max="1280" width="23.5703125" style="142" customWidth="1"/>
    <col min="1281" max="1285" width="9.28515625" style="142" customWidth="1"/>
    <col min="1286" max="1286" width="3.42578125" style="142" customWidth="1"/>
    <col min="1287" max="1287" width="41.28515625" style="142" customWidth="1"/>
    <col min="1288" max="1289" width="10.7109375" style="142" customWidth="1"/>
    <col min="1290" max="1290" width="12.85546875" style="142" bestFit="1" customWidth="1"/>
    <col min="1291" max="1291" width="6.42578125" style="142" customWidth="1"/>
    <col min="1292" max="1292" width="12.28515625" style="142" customWidth="1"/>
    <col min="1293" max="1293" width="9.7109375" style="142" customWidth="1"/>
    <col min="1294" max="1294" width="13.7109375" style="142" customWidth="1"/>
    <col min="1295" max="1535" width="9.140625" style="142"/>
    <col min="1536" max="1536" width="23.5703125" style="142" customWidth="1"/>
    <col min="1537" max="1541" width="9.28515625" style="142" customWidth="1"/>
    <col min="1542" max="1542" width="3.42578125" style="142" customWidth="1"/>
    <col min="1543" max="1543" width="41.28515625" style="142" customWidth="1"/>
    <col min="1544" max="1545" width="10.7109375" style="142" customWidth="1"/>
    <col min="1546" max="1546" width="12.85546875" style="142" bestFit="1" customWidth="1"/>
    <col min="1547" max="1547" width="6.42578125" style="142" customWidth="1"/>
    <col min="1548" max="1548" width="12.28515625" style="142" customWidth="1"/>
    <col min="1549" max="1549" width="9.7109375" style="142" customWidth="1"/>
    <col min="1550" max="1550" width="13.7109375" style="142" customWidth="1"/>
    <col min="1551" max="1791" width="9.140625" style="142"/>
    <col min="1792" max="1792" width="23.5703125" style="142" customWidth="1"/>
    <col min="1793" max="1797" width="9.28515625" style="142" customWidth="1"/>
    <col min="1798" max="1798" width="3.42578125" style="142" customWidth="1"/>
    <col min="1799" max="1799" width="41.28515625" style="142" customWidth="1"/>
    <col min="1800" max="1801" width="10.7109375" style="142" customWidth="1"/>
    <col min="1802" max="1802" width="12.85546875" style="142" bestFit="1" customWidth="1"/>
    <col min="1803" max="1803" width="6.42578125" style="142" customWidth="1"/>
    <col min="1804" max="1804" width="12.28515625" style="142" customWidth="1"/>
    <col min="1805" max="1805" width="9.7109375" style="142" customWidth="1"/>
    <col min="1806" max="1806" width="13.7109375" style="142" customWidth="1"/>
    <col min="1807" max="2047" width="9.140625" style="142"/>
    <col min="2048" max="2048" width="23.5703125" style="142" customWidth="1"/>
    <col min="2049" max="2053" width="9.28515625" style="142" customWidth="1"/>
    <col min="2054" max="2054" width="3.42578125" style="142" customWidth="1"/>
    <col min="2055" max="2055" width="41.28515625" style="142" customWidth="1"/>
    <col min="2056" max="2057" width="10.7109375" style="142" customWidth="1"/>
    <col min="2058" max="2058" width="12.85546875" style="142" bestFit="1" customWidth="1"/>
    <col min="2059" max="2059" width="6.42578125" style="142" customWidth="1"/>
    <col min="2060" max="2060" width="12.28515625" style="142" customWidth="1"/>
    <col min="2061" max="2061" width="9.7109375" style="142" customWidth="1"/>
    <col min="2062" max="2062" width="13.7109375" style="142" customWidth="1"/>
    <col min="2063" max="2303" width="9.140625" style="142"/>
    <col min="2304" max="2304" width="23.5703125" style="142" customWidth="1"/>
    <col min="2305" max="2309" width="9.28515625" style="142" customWidth="1"/>
    <col min="2310" max="2310" width="3.42578125" style="142" customWidth="1"/>
    <col min="2311" max="2311" width="41.28515625" style="142" customWidth="1"/>
    <col min="2312" max="2313" width="10.7109375" style="142" customWidth="1"/>
    <col min="2314" max="2314" width="12.85546875" style="142" bestFit="1" customWidth="1"/>
    <col min="2315" max="2315" width="6.42578125" style="142" customWidth="1"/>
    <col min="2316" max="2316" width="12.28515625" style="142" customWidth="1"/>
    <col min="2317" max="2317" width="9.7109375" style="142" customWidth="1"/>
    <col min="2318" max="2318" width="13.7109375" style="142" customWidth="1"/>
    <col min="2319" max="2559" width="9.140625" style="142"/>
    <col min="2560" max="2560" width="23.5703125" style="142" customWidth="1"/>
    <col min="2561" max="2565" width="9.28515625" style="142" customWidth="1"/>
    <col min="2566" max="2566" width="3.42578125" style="142" customWidth="1"/>
    <col min="2567" max="2567" width="41.28515625" style="142" customWidth="1"/>
    <col min="2568" max="2569" width="10.7109375" style="142" customWidth="1"/>
    <col min="2570" max="2570" width="12.85546875" style="142" bestFit="1" customWidth="1"/>
    <col min="2571" max="2571" width="6.42578125" style="142" customWidth="1"/>
    <col min="2572" max="2572" width="12.28515625" style="142" customWidth="1"/>
    <col min="2573" max="2573" width="9.7109375" style="142" customWidth="1"/>
    <col min="2574" max="2574" width="13.7109375" style="142" customWidth="1"/>
    <col min="2575" max="2815" width="9.140625" style="142"/>
    <col min="2816" max="2816" width="23.5703125" style="142" customWidth="1"/>
    <col min="2817" max="2821" width="9.28515625" style="142" customWidth="1"/>
    <col min="2822" max="2822" width="3.42578125" style="142" customWidth="1"/>
    <col min="2823" max="2823" width="41.28515625" style="142" customWidth="1"/>
    <col min="2824" max="2825" width="10.7109375" style="142" customWidth="1"/>
    <col min="2826" max="2826" width="12.85546875" style="142" bestFit="1" customWidth="1"/>
    <col min="2827" max="2827" width="6.42578125" style="142" customWidth="1"/>
    <col min="2828" max="2828" width="12.28515625" style="142" customWidth="1"/>
    <col min="2829" max="2829" width="9.7109375" style="142" customWidth="1"/>
    <col min="2830" max="2830" width="13.7109375" style="142" customWidth="1"/>
    <col min="2831" max="3071" width="9.140625" style="142"/>
    <col min="3072" max="3072" width="23.5703125" style="142" customWidth="1"/>
    <col min="3073" max="3077" width="9.28515625" style="142" customWidth="1"/>
    <col min="3078" max="3078" width="3.42578125" style="142" customWidth="1"/>
    <col min="3079" max="3079" width="41.28515625" style="142" customWidth="1"/>
    <col min="3080" max="3081" width="10.7109375" style="142" customWidth="1"/>
    <col min="3082" max="3082" width="12.85546875" style="142" bestFit="1" customWidth="1"/>
    <col min="3083" max="3083" width="6.42578125" style="142" customWidth="1"/>
    <col min="3084" max="3084" width="12.28515625" style="142" customWidth="1"/>
    <col min="3085" max="3085" width="9.7109375" style="142" customWidth="1"/>
    <col min="3086" max="3086" width="13.7109375" style="142" customWidth="1"/>
    <col min="3087" max="3327" width="9.140625" style="142"/>
    <col min="3328" max="3328" width="23.5703125" style="142" customWidth="1"/>
    <col min="3329" max="3333" width="9.28515625" style="142" customWidth="1"/>
    <col min="3334" max="3334" width="3.42578125" style="142" customWidth="1"/>
    <col min="3335" max="3335" width="41.28515625" style="142" customWidth="1"/>
    <col min="3336" max="3337" width="10.7109375" style="142" customWidth="1"/>
    <col min="3338" max="3338" width="12.85546875" style="142" bestFit="1" customWidth="1"/>
    <col min="3339" max="3339" width="6.42578125" style="142" customWidth="1"/>
    <col min="3340" max="3340" width="12.28515625" style="142" customWidth="1"/>
    <col min="3341" max="3341" width="9.7109375" style="142" customWidth="1"/>
    <col min="3342" max="3342" width="13.7109375" style="142" customWidth="1"/>
    <col min="3343" max="3583" width="9.140625" style="142"/>
    <col min="3584" max="3584" width="23.5703125" style="142" customWidth="1"/>
    <col min="3585" max="3589" width="9.28515625" style="142" customWidth="1"/>
    <col min="3590" max="3590" width="3.42578125" style="142" customWidth="1"/>
    <col min="3591" max="3591" width="41.28515625" style="142" customWidth="1"/>
    <col min="3592" max="3593" width="10.7109375" style="142" customWidth="1"/>
    <col min="3594" max="3594" width="12.85546875" style="142" bestFit="1" customWidth="1"/>
    <col min="3595" max="3595" width="6.42578125" style="142" customWidth="1"/>
    <col min="3596" max="3596" width="12.28515625" style="142" customWidth="1"/>
    <col min="3597" max="3597" width="9.7109375" style="142" customWidth="1"/>
    <col min="3598" max="3598" width="13.7109375" style="142" customWidth="1"/>
    <col min="3599" max="3839" width="9.140625" style="142"/>
    <col min="3840" max="3840" width="23.5703125" style="142" customWidth="1"/>
    <col min="3841" max="3845" width="9.28515625" style="142" customWidth="1"/>
    <col min="3846" max="3846" width="3.42578125" style="142" customWidth="1"/>
    <col min="3847" max="3847" width="41.28515625" style="142" customWidth="1"/>
    <col min="3848" max="3849" width="10.7109375" style="142" customWidth="1"/>
    <col min="3850" max="3850" width="12.85546875" style="142" bestFit="1" customWidth="1"/>
    <col min="3851" max="3851" width="6.42578125" style="142" customWidth="1"/>
    <col min="3852" max="3852" width="12.28515625" style="142" customWidth="1"/>
    <col min="3853" max="3853" width="9.7109375" style="142" customWidth="1"/>
    <col min="3854" max="3854" width="13.7109375" style="142" customWidth="1"/>
    <col min="3855" max="4095" width="9.140625" style="142"/>
    <col min="4096" max="4096" width="23.5703125" style="142" customWidth="1"/>
    <col min="4097" max="4101" width="9.28515625" style="142" customWidth="1"/>
    <col min="4102" max="4102" width="3.42578125" style="142" customWidth="1"/>
    <col min="4103" max="4103" width="41.28515625" style="142" customWidth="1"/>
    <col min="4104" max="4105" width="10.7109375" style="142" customWidth="1"/>
    <col min="4106" max="4106" width="12.85546875" style="142" bestFit="1" customWidth="1"/>
    <col min="4107" max="4107" width="6.42578125" style="142" customWidth="1"/>
    <col min="4108" max="4108" width="12.28515625" style="142" customWidth="1"/>
    <col min="4109" max="4109" width="9.7109375" style="142" customWidth="1"/>
    <col min="4110" max="4110" width="13.7109375" style="142" customWidth="1"/>
    <col min="4111" max="4351" width="9.140625" style="142"/>
    <col min="4352" max="4352" width="23.5703125" style="142" customWidth="1"/>
    <col min="4353" max="4357" width="9.28515625" style="142" customWidth="1"/>
    <col min="4358" max="4358" width="3.42578125" style="142" customWidth="1"/>
    <col min="4359" max="4359" width="41.28515625" style="142" customWidth="1"/>
    <col min="4360" max="4361" width="10.7109375" style="142" customWidth="1"/>
    <col min="4362" max="4362" width="12.85546875" style="142" bestFit="1" customWidth="1"/>
    <col min="4363" max="4363" width="6.42578125" style="142" customWidth="1"/>
    <col min="4364" max="4364" width="12.28515625" style="142" customWidth="1"/>
    <col min="4365" max="4365" width="9.7109375" style="142" customWidth="1"/>
    <col min="4366" max="4366" width="13.7109375" style="142" customWidth="1"/>
    <col min="4367" max="4607" width="9.140625" style="142"/>
    <col min="4608" max="4608" width="23.5703125" style="142" customWidth="1"/>
    <col min="4609" max="4613" width="9.28515625" style="142" customWidth="1"/>
    <col min="4614" max="4614" width="3.42578125" style="142" customWidth="1"/>
    <col min="4615" max="4615" width="41.28515625" style="142" customWidth="1"/>
    <col min="4616" max="4617" width="10.7109375" style="142" customWidth="1"/>
    <col min="4618" max="4618" width="12.85546875" style="142" bestFit="1" customWidth="1"/>
    <col min="4619" max="4619" width="6.42578125" style="142" customWidth="1"/>
    <col min="4620" max="4620" width="12.28515625" style="142" customWidth="1"/>
    <col min="4621" max="4621" width="9.7109375" style="142" customWidth="1"/>
    <col min="4622" max="4622" width="13.7109375" style="142" customWidth="1"/>
    <col min="4623" max="4863" width="9.140625" style="142"/>
    <col min="4864" max="4864" width="23.5703125" style="142" customWidth="1"/>
    <col min="4865" max="4869" width="9.28515625" style="142" customWidth="1"/>
    <col min="4870" max="4870" width="3.42578125" style="142" customWidth="1"/>
    <col min="4871" max="4871" width="41.28515625" style="142" customWidth="1"/>
    <col min="4872" max="4873" width="10.7109375" style="142" customWidth="1"/>
    <col min="4874" max="4874" width="12.85546875" style="142" bestFit="1" customWidth="1"/>
    <col min="4875" max="4875" width="6.42578125" style="142" customWidth="1"/>
    <col min="4876" max="4876" width="12.28515625" style="142" customWidth="1"/>
    <col min="4877" max="4877" width="9.7109375" style="142" customWidth="1"/>
    <col min="4878" max="4878" width="13.7109375" style="142" customWidth="1"/>
    <col min="4879" max="5119" width="9.140625" style="142"/>
    <col min="5120" max="5120" width="23.5703125" style="142" customWidth="1"/>
    <col min="5121" max="5125" width="9.28515625" style="142" customWidth="1"/>
    <col min="5126" max="5126" width="3.42578125" style="142" customWidth="1"/>
    <col min="5127" max="5127" width="41.28515625" style="142" customWidth="1"/>
    <col min="5128" max="5129" width="10.7109375" style="142" customWidth="1"/>
    <col min="5130" max="5130" width="12.85546875" style="142" bestFit="1" customWidth="1"/>
    <col min="5131" max="5131" width="6.42578125" style="142" customWidth="1"/>
    <col min="5132" max="5132" width="12.28515625" style="142" customWidth="1"/>
    <col min="5133" max="5133" width="9.7109375" style="142" customWidth="1"/>
    <col min="5134" max="5134" width="13.7109375" style="142" customWidth="1"/>
    <col min="5135" max="5375" width="9.140625" style="142"/>
    <col min="5376" max="5376" width="23.5703125" style="142" customWidth="1"/>
    <col min="5377" max="5381" width="9.28515625" style="142" customWidth="1"/>
    <col min="5382" max="5382" width="3.42578125" style="142" customWidth="1"/>
    <col min="5383" max="5383" width="41.28515625" style="142" customWidth="1"/>
    <col min="5384" max="5385" width="10.7109375" style="142" customWidth="1"/>
    <col min="5386" max="5386" width="12.85546875" style="142" bestFit="1" customWidth="1"/>
    <col min="5387" max="5387" width="6.42578125" style="142" customWidth="1"/>
    <col min="5388" max="5388" width="12.28515625" style="142" customWidth="1"/>
    <col min="5389" max="5389" width="9.7109375" style="142" customWidth="1"/>
    <col min="5390" max="5390" width="13.7109375" style="142" customWidth="1"/>
    <col min="5391" max="5631" width="9.140625" style="142"/>
    <col min="5632" max="5632" width="23.5703125" style="142" customWidth="1"/>
    <col min="5633" max="5637" width="9.28515625" style="142" customWidth="1"/>
    <col min="5638" max="5638" width="3.42578125" style="142" customWidth="1"/>
    <col min="5639" max="5639" width="41.28515625" style="142" customWidth="1"/>
    <col min="5640" max="5641" width="10.7109375" style="142" customWidth="1"/>
    <col min="5642" max="5642" width="12.85546875" style="142" bestFit="1" customWidth="1"/>
    <col min="5643" max="5643" width="6.42578125" style="142" customWidth="1"/>
    <col min="5644" max="5644" width="12.28515625" style="142" customWidth="1"/>
    <col min="5645" max="5645" width="9.7109375" style="142" customWidth="1"/>
    <col min="5646" max="5646" width="13.7109375" style="142" customWidth="1"/>
    <col min="5647" max="5887" width="9.140625" style="142"/>
    <col min="5888" max="5888" width="23.5703125" style="142" customWidth="1"/>
    <col min="5889" max="5893" width="9.28515625" style="142" customWidth="1"/>
    <col min="5894" max="5894" width="3.42578125" style="142" customWidth="1"/>
    <col min="5895" max="5895" width="41.28515625" style="142" customWidth="1"/>
    <col min="5896" max="5897" width="10.7109375" style="142" customWidth="1"/>
    <col min="5898" max="5898" width="12.85546875" style="142" bestFit="1" customWidth="1"/>
    <col min="5899" max="5899" width="6.42578125" style="142" customWidth="1"/>
    <col min="5900" max="5900" width="12.28515625" style="142" customWidth="1"/>
    <col min="5901" max="5901" width="9.7109375" style="142" customWidth="1"/>
    <col min="5902" max="5902" width="13.7109375" style="142" customWidth="1"/>
    <col min="5903" max="6143" width="9.140625" style="142"/>
    <col min="6144" max="6144" width="23.5703125" style="142" customWidth="1"/>
    <col min="6145" max="6149" width="9.28515625" style="142" customWidth="1"/>
    <col min="6150" max="6150" width="3.42578125" style="142" customWidth="1"/>
    <col min="6151" max="6151" width="41.28515625" style="142" customWidth="1"/>
    <col min="6152" max="6153" width="10.7109375" style="142" customWidth="1"/>
    <col min="6154" max="6154" width="12.85546875" style="142" bestFit="1" customWidth="1"/>
    <col min="6155" max="6155" width="6.42578125" style="142" customWidth="1"/>
    <col min="6156" max="6156" width="12.28515625" style="142" customWidth="1"/>
    <col min="6157" max="6157" width="9.7109375" style="142" customWidth="1"/>
    <col min="6158" max="6158" width="13.7109375" style="142" customWidth="1"/>
    <col min="6159" max="6399" width="9.140625" style="142"/>
    <col min="6400" max="6400" width="23.5703125" style="142" customWidth="1"/>
    <col min="6401" max="6405" width="9.28515625" style="142" customWidth="1"/>
    <col min="6406" max="6406" width="3.42578125" style="142" customWidth="1"/>
    <col min="6407" max="6407" width="41.28515625" style="142" customWidth="1"/>
    <col min="6408" max="6409" width="10.7109375" style="142" customWidth="1"/>
    <col min="6410" max="6410" width="12.85546875" style="142" bestFit="1" customWidth="1"/>
    <col min="6411" max="6411" width="6.42578125" style="142" customWidth="1"/>
    <col min="6412" max="6412" width="12.28515625" style="142" customWidth="1"/>
    <col min="6413" max="6413" width="9.7109375" style="142" customWidth="1"/>
    <col min="6414" max="6414" width="13.7109375" style="142" customWidth="1"/>
    <col min="6415" max="6655" width="9.140625" style="142"/>
    <col min="6656" max="6656" width="23.5703125" style="142" customWidth="1"/>
    <col min="6657" max="6661" width="9.28515625" style="142" customWidth="1"/>
    <col min="6662" max="6662" width="3.42578125" style="142" customWidth="1"/>
    <col min="6663" max="6663" width="41.28515625" style="142" customWidth="1"/>
    <col min="6664" max="6665" width="10.7109375" style="142" customWidth="1"/>
    <col min="6666" max="6666" width="12.85546875" style="142" bestFit="1" customWidth="1"/>
    <col min="6667" max="6667" width="6.42578125" style="142" customWidth="1"/>
    <col min="6668" max="6668" width="12.28515625" style="142" customWidth="1"/>
    <col min="6669" max="6669" width="9.7109375" style="142" customWidth="1"/>
    <col min="6670" max="6670" width="13.7109375" style="142" customWidth="1"/>
    <col min="6671" max="6911" width="9.140625" style="142"/>
    <col min="6912" max="6912" width="23.5703125" style="142" customWidth="1"/>
    <col min="6913" max="6917" width="9.28515625" style="142" customWidth="1"/>
    <col min="6918" max="6918" width="3.42578125" style="142" customWidth="1"/>
    <col min="6919" max="6919" width="41.28515625" style="142" customWidth="1"/>
    <col min="6920" max="6921" width="10.7109375" style="142" customWidth="1"/>
    <col min="6922" max="6922" width="12.85546875" style="142" bestFit="1" customWidth="1"/>
    <col min="6923" max="6923" width="6.42578125" style="142" customWidth="1"/>
    <col min="6924" max="6924" width="12.28515625" style="142" customWidth="1"/>
    <col min="6925" max="6925" width="9.7109375" style="142" customWidth="1"/>
    <col min="6926" max="6926" width="13.7109375" style="142" customWidth="1"/>
    <col min="6927" max="7167" width="9.140625" style="142"/>
    <col min="7168" max="7168" width="23.5703125" style="142" customWidth="1"/>
    <col min="7169" max="7173" width="9.28515625" style="142" customWidth="1"/>
    <col min="7174" max="7174" width="3.42578125" style="142" customWidth="1"/>
    <col min="7175" max="7175" width="41.28515625" style="142" customWidth="1"/>
    <col min="7176" max="7177" width="10.7109375" style="142" customWidth="1"/>
    <col min="7178" max="7178" width="12.85546875" style="142" bestFit="1" customWidth="1"/>
    <col min="7179" max="7179" width="6.42578125" style="142" customWidth="1"/>
    <col min="7180" max="7180" width="12.28515625" style="142" customWidth="1"/>
    <col min="7181" max="7181" width="9.7109375" style="142" customWidth="1"/>
    <col min="7182" max="7182" width="13.7109375" style="142" customWidth="1"/>
    <col min="7183" max="7423" width="9.140625" style="142"/>
    <col min="7424" max="7424" width="23.5703125" style="142" customWidth="1"/>
    <col min="7425" max="7429" width="9.28515625" style="142" customWidth="1"/>
    <col min="7430" max="7430" width="3.42578125" style="142" customWidth="1"/>
    <col min="7431" max="7431" width="41.28515625" style="142" customWidth="1"/>
    <col min="7432" max="7433" width="10.7109375" style="142" customWidth="1"/>
    <col min="7434" max="7434" width="12.85546875" style="142" bestFit="1" customWidth="1"/>
    <col min="7435" max="7435" width="6.42578125" style="142" customWidth="1"/>
    <col min="7436" max="7436" width="12.28515625" style="142" customWidth="1"/>
    <col min="7437" max="7437" width="9.7109375" style="142" customWidth="1"/>
    <col min="7438" max="7438" width="13.7109375" style="142" customWidth="1"/>
    <col min="7439" max="7679" width="9.140625" style="142"/>
    <col min="7680" max="7680" width="23.5703125" style="142" customWidth="1"/>
    <col min="7681" max="7685" width="9.28515625" style="142" customWidth="1"/>
    <col min="7686" max="7686" width="3.42578125" style="142" customWidth="1"/>
    <col min="7687" max="7687" width="41.28515625" style="142" customWidth="1"/>
    <col min="7688" max="7689" width="10.7109375" style="142" customWidth="1"/>
    <col min="7690" max="7690" width="12.85546875" style="142" bestFit="1" customWidth="1"/>
    <col min="7691" max="7691" width="6.42578125" style="142" customWidth="1"/>
    <col min="7692" max="7692" width="12.28515625" style="142" customWidth="1"/>
    <col min="7693" max="7693" width="9.7109375" style="142" customWidth="1"/>
    <col min="7694" max="7694" width="13.7109375" style="142" customWidth="1"/>
    <col min="7695" max="7935" width="9.140625" style="142"/>
    <col min="7936" max="7936" width="23.5703125" style="142" customWidth="1"/>
    <col min="7937" max="7941" width="9.28515625" style="142" customWidth="1"/>
    <col min="7942" max="7942" width="3.42578125" style="142" customWidth="1"/>
    <col min="7943" max="7943" width="41.28515625" style="142" customWidth="1"/>
    <col min="7944" max="7945" width="10.7109375" style="142" customWidth="1"/>
    <col min="7946" max="7946" width="12.85546875" style="142" bestFit="1" customWidth="1"/>
    <col min="7947" max="7947" width="6.42578125" style="142" customWidth="1"/>
    <col min="7948" max="7948" width="12.28515625" style="142" customWidth="1"/>
    <col min="7949" max="7949" width="9.7109375" style="142" customWidth="1"/>
    <col min="7950" max="7950" width="13.7109375" style="142" customWidth="1"/>
    <col min="7951" max="8191" width="9.140625" style="142"/>
    <col min="8192" max="8192" width="23.5703125" style="142" customWidth="1"/>
    <col min="8193" max="8197" width="9.28515625" style="142" customWidth="1"/>
    <col min="8198" max="8198" width="3.42578125" style="142" customWidth="1"/>
    <col min="8199" max="8199" width="41.28515625" style="142" customWidth="1"/>
    <col min="8200" max="8201" width="10.7109375" style="142" customWidth="1"/>
    <col min="8202" max="8202" width="12.85546875" style="142" bestFit="1" customWidth="1"/>
    <col min="8203" max="8203" width="6.42578125" style="142" customWidth="1"/>
    <col min="8204" max="8204" width="12.28515625" style="142" customWidth="1"/>
    <col min="8205" max="8205" width="9.7109375" style="142" customWidth="1"/>
    <col min="8206" max="8206" width="13.7109375" style="142" customWidth="1"/>
    <col min="8207" max="8447" width="9.140625" style="142"/>
    <col min="8448" max="8448" width="23.5703125" style="142" customWidth="1"/>
    <col min="8449" max="8453" width="9.28515625" style="142" customWidth="1"/>
    <col min="8454" max="8454" width="3.42578125" style="142" customWidth="1"/>
    <col min="8455" max="8455" width="41.28515625" style="142" customWidth="1"/>
    <col min="8456" max="8457" width="10.7109375" style="142" customWidth="1"/>
    <col min="8458" max="8458" width="12.85546875" style="142" bestFit="1" customWidth="1"/>
    <col min="8459" max="8459" width="6.42578125" style="142" customWidth="1"/>
    <col min="8460" max="8460" width="12.28515625" style="142" customWidth="1"/>
    <col min="8461" max="8461" width="9.7109375" style="142" customWidth="1"/>
    <col min="8462" max="8462" width="13.7109375" style="142" customWidth="1"/>
    <col min="8463" max="8703" width="9.140625" style="142"/>
    <col min="8704" max="8704" width="23.5703125" style="142" customWidth="1"/>
    <col min="8705" max="8709" width="9.28515625" style="142" customWidth="1"/>
    <col min="8710" max="8710" width="3.42578125" style="142" customWidth="1"/>
    <col min="8711" max="8711" width="41.28515625" style="142" customWidth="1"/>
    <col min="8712" max="8713" width="10.7109375" style="142" customWidth="1"/>
    <col min="8714" max="8714" width="12.85546875" style="142" bestFit="1" customWidth="1"/>
    <col min="8715" max="8715" width="6.42578125" style="142" customWidth="1"/>
    <col min="8716" max="8716" width="12.28515625" style="142" customWidth="1"/>
    <col min="8717" max="8717" width="9.7109375" style="142" customWidth="1"/>
    <col min="8718" max="8718" width="13.7109375" style="142" customWidth="1"/>
    <col min="8719" max="8959" width="9.140625" style="142"/>
    <col min="8960" max="8960" width="23.5703125" style="142" customWidth="1"/>
    <col min="8961" max="8965" width="9.28515625" style="142" customWidth="1"/>
    <col min="8966" max="8966" width="3.42578125" style="142" customWidth="1"/>
    <col min="8967" max="8967" width="41.28515625" style="142" customWidth="1"/>
    <col min="8968" max="8969" width="10.7109375" style="142" customWidth="1"/>
    <col min="8970" max="8970" width="12.85546875" style="142" bestFit="1" customWidth="1"/>
    <col min="8971" max="8971" width="6.42578125" style="142" customWidth="1"/>
    <col min="8972" max="8972" width="12.28515625" style="142" customWidth="1"/>
    <col min="8973" max="8973" width="9.7109375" style="142" customWidth="1"/>
    <col min="8974" max="8974" width="13.7109375" style="142" customWidth="1"/>
    <col min="8975" max="9215" width="9.140625" style="142"/>
    <col min="9216" max="9216" width="23.5703125" style="142" customWidth="1"/>
    <col min="9217" max="9221" width="9.28515625" style="142" customWidth="1"/>
    <col min="9222" max="9222" width="3.42578125" style="142" customWidth="1"/>
    <col min="9223" max="9223" width="41.28515625" style="142" customWidth="1"/>
    <col min="9224" max="9225" width="10.7109375" style="142" customWidth="1"/>
    <col min="9226" max="9226" width="12.85546875" style="142" bestFit="1" customWidth="1"/>
    <col min="9227" max="9227" width="6.42578125" style="142" customWidth="1"/>
    <col min="9228" max="9228" width="12.28515625" style="142" customWidth="1"/>
    <col min="9229" max="9229" width="9.7109375" style="142" customWidth="1"/>
    <col min="9230" max="9230" width="13.7109375" style="142" customWidth="1"/>
    <col min="9231" max="9471" width="9.140625" style="142"/>
    <col min="9472" max="9472" width="23.5703125" style="142" customWidth="1"/>
    <col min="9473" max="9477" width="9.28515625" style="142" customWidth="1"/>
    <col min="9478" max="9478" width="3.42578125" style="142" customWidth="1"/>
    <col min="9479" max="9479" width="41.28515625" style="142" customWidth="1"/>
    <col min="9480" max="9481" width="10.7109375" style="142" customWidth="1"/>
    <col min="9482" max="9482" width="12.85546875" style="142" bestFit="1" customWidth="1"/>
    <col min="9483" max="9483" width="6.42578125" style="142" customWidth="1"/>
    <col min="9484" max="9484" width="12.28515625" style="142" customWidth="1"/>
    <col min="9485" max="9485" width="9.7109375" style="142" customWidth="1"/>
    <col min="9486" max="9486" width="13.7109375" style="142" customWidth="1"/>
    <col min="9487" max="9727" width="9.140625" style="142"/>
    <col min="9728" max="9728" width="23.5703125" style="142" customWidth="1"/>
    <col min="9729" max="9733" width="9.28515625" style="142" customWidth="1"/>
    <col min="9734" max="9734" width="3.42578125" style="142" customWidth="1"/>
    <col min="9735" max="9735" width="41.28515625" style="142" customWidth="1"/>
    <col min="9736" max="9737" width="10.7109375" style="142" customWidth="1"/>
    <col min="9738" max="9738" width="12.85546875" style="142" bestFit="1" customWidth="1"/>
    <col min="9739" max="9739" width="6.42578125" style="142" customWidth="1"/>
    <col min="9740" max="9740" width="12.28515625" style="142" customWidth="1"/>
    <col min="9741" max="9741" width="9.7109375" style="142" customWidth="1"/>
    <col min="9742" max="9742" width="13.7109375" style="142" customWidth="1"/>
    <col min="9743" max="9983" width="9.140625" style="142"/>
    <col min="9984" max="9984" width="23.5703125" style="142" customWidth="1"/>
    <col min="9985" max="9989" width="9.28515625" style="142" customWidth="1"/>
    <col min="9990" max="9990" width="3.42578125" style="142" customWidth="1"/>
    <col min="9991" max="9991" width="41.28515625" style="142" customWidth="1"/>
    <col min="9992" max="9993" width="10.7109375" style="142" customWidth="1"/>
    <col min="9994" max="9994" width="12.85546875" style="142" bestFit="1" customWidth="1"/>
    <col min="9995" max="9995" width="6.42578125" style="142" customWidth="1"/>
    <col min="9996" max="9996" width="12.28515625" style="142" customWidth="1"/>
    <col min="9997" max="9997" width="9.7109375" style="142" customWidth="1"/>
    <col min="9998" max="9998" width="13.7109375" style="142" customWidth="1"/>
    <col min="9999" max="10239" width="9.140625" style="142"/>
    <col min="10240" max="10240" width="23.5703125" style="142" customWidth="1"/>
    <col min="10241" max="10245" width="9.28515625" style="142" customWidth="1"/>
    <col min="10246" max="10246" width="3.42578125" style="142" customWidth="1"/>
    <col min="10247" max="10247" width="41.28515625" style="142" customWidth="1"/>
    <col min="10248" max="10249" width="10.7109375" style="142" customWidth="1"/>
    <col min="10250" max="10250" width="12.85546875" style="142" bestFit="1" customWidth="1"/>
    <col min="10251" max="10251" width="6.42578125" style="142" customWidth="1"/>
    <col min="10252" max="10252" width="12.28515625" style="142" customWidth="1"/>
    <col min="10253" max="10253" width="9.7109375" style="142" customWidth="1"/>
    <col min="10254" max="10254" width="13.7109375" style="142" customWidth="1"/>
    <col min="10255" max="10495" width="9.140625" style="142"/>
    <col min="10496" max="10496" width="23.5703125" style="142" customWidth="1"/>
    <col min="10497" max="10501" width="9.28515625" style="142" customWidth="1"/>
    <col min="10502" max="10502" width="3.42578125" style="142" customWidth="1"/>
    <col min="10503" max="10503" width="41.28515625" style="142" customWidth="1"/>
    <col min="10504" max="10505" width="10.7109375" style="142" customWidth="1"/>
    <col min="10506" max="10506" width="12.85546875" style="142" bestFit="1" customWidth="1"/>
    <col min="10507" max="10507" width="6.42578125" style="142" customWidth="1"/>
    <col min="10508" max="10508" width="12.28515625" style="142" customWidth="1"/>
    <col min="10509" max="10509" width="9.7109375" style="142" customWidth="1"/>
    <col min="10510" max="10510" width="13.7109375" style="142" customWidth="1"/>
    <col min="10511" max="10751" width="9.140625" style="142"/>
    <col min="10752" max="10752" width="23.5703125" style="142" customWidth="1"/>
    <col min="10753" max="10757" width="9.28515625" style="142" customWidth="1"/>
    <col min="10758" max="10758" width="3.42578125" style="142" customWidth="1"/>
    <col min="10759" max="10759" width="41.28515625" style="142" customWidth="1"/>
    <col min="10760" max="10761" width="10.7109375" style="142" customWidth="1"/>
    <col min="10762" max="10762" width="12.85546875" style="142" bestFit="1" customWidth="1"/>
    <col min="10763" max="10763" width="6.42578125" style="142" customWidth="1"/>
    <col min="10764" max="10764" width="12.28515625" style="142" customWidth="1"/>
    <col min="10765" max="10765" width="9.7109375" style="142" customWidth="1"/>
    <col min="10766" max="10766" width="13.7109375" style="142" customWidth="1"/>
    <col min="10767" max="11007" width="9.140625" style="142"/>
    <col min="11008" max="11008" width="23.5703125" style="142" customWidth="1"/>
    <col min="11009" max="11013" width="9.28515625" style="142" customWidth="1"/>
    <col min="11014" max="11014" width="3.42578125" style="142" customWidth="1"/>
    <col min="11015" max="11015" width="41.28515625" style="142" customWidth="1"/>
    <col min="11016" max="11017" width="10.7109375" style="142" customWidth="1"/>
    <col min="11018" max="11018" width="12.85546875" style="142" bestFit="1" customWidth="1"/>
    <col min="11019" max="11019" width="6.42578125" style="142" customWidth="1"/>
    <col min="11020" max="11020" width="12.28515625" style="142" customWidth="1"/>
    <col min="11021" max="11021" width="9.7109375" style="142" customWidth="1"/>
    <col min="11022" max="11022" width="13.7109375" style="142" customWidth="1"/>
    <col min="11023" max="11263" width="9.140625" style="142"/>
    <col min="11264" max="11264" width="23.5703125" style="142" customWidth="1"/>
    <col min="11265" max="11269" width="9.28515625" style="142" customWidth="1"/>
    <col min="11270" max="11270" width="3.42578125" style="142" customWidth="1"/>
    <col min="11271" max="11271" width="41.28515625" style="142" customWidth="1"/>
    <col min="11272" max="11273" width="10.7109375" style="142" customWidth="1"/>
    <col min="11274" max="11274" width="12.85546875" style="142" bestFit="1" customWidth="1"/>
    <col min="11275" max="11275" width="6.42578125" style="142" customWidth="1"/>
    <col min="11276" max="11276" width="12.28515625" style="142" customWidth="1"/>
    <col min="11277" max="11277" width="9.7109375" style="142" customWidth="1"/>
    <col min="11278" max="11278" width="13.7109375" style="142" customWidth="1"/>
    <col min="11279" max="11519" width="9.140625" style="142"/>
    <col min="11520" max="11520" width="23.5703125" style="142" customWidth="1"/>
    <col min="11521" max="11525" width="9.28515625" style="142" customWidth="1"/>
    <col min="11526" max="11526" width="3.42578125" style="142" customWidth="1"/>
    <col min="11527" max="11527" width="41.28515625" style="142" customWidth="1"/>
    <col min="11528" max="11529" width="10.7109375" style="142" customWidth="1"/>
    <col min="11530" max="11530" width="12.85546875" style="142" bestFit="1" customWidth="1"/>
    <col min="11531" max="11531" width="6.42578125" style="142" customWidth="1"/>
    <col min="11532" max="11532" width="12.28515625" style="142" customWidth="1"/>
    <col min="11533" max="11533" width="9.7109375" style="142" customWidth="1"/>
    <col min="11534" max="11534" width="13.7109375" style="142" customWidth="1"/>
    <col min="11535" max="11775" width="9.140625" style="142"/>
    <col min="11776" max="11776" width="23.5703125" style="142" customWidth="1"/>
    <col min="11777" max="11781" width="9.28515625" style="142" customWidth="1"/>
    <col min="11782" max="11782" width="3.42578125" style="142" customWidth="1"/>
    <col min="11783" max="11783" width="41.28515625" style="142" customWidth="1"/>
    <col min="11784" max="11785" width="10.7109375" style="142" customWidth="1"/>
    <col min="11786" max="11786" width="12.85546875" style="142" bestFit="1" customWidth="1"/>
    <col min="11787" max="11787" width="6.42578125" style="142" customWidth="1"/>
    <col min="11788" max="11788" width="12.28515625" style="142" customWidth="1"/>
    <col min="11789" max="11789" width="9.7109375" style="142" customWidth="1"/>
    <col min="11790" max="11790" width="13.7109375" style="142" customWidth="1"/>
    <col min="11791" max="12031" width="9.140625" style="142"/>
    <col min="12032" max="12032" width="23.5703125" style="142" customWidth="1"/>
    <col min="12033" max="12037" width="9.28515625" style="142" customWidth="1"/>
    <col min="12038" max="12038" width="3.42578125" style="142" customWidth="1"/>
    <col min="12039" max="12039" width="41.28515625" style="142" customWidth="1"/>
    <col min="12040" max="12041" width="10.7109375" style="142" customWidth="1"/>
    <col min="12042" max="12042" width="12.85546875" style="142" bestFit="1" customWidth="1"/>
    <col min="12043" max="12043" width="6.42578125" style="142" customWidth="1"/>
    <col min="12044" max="12044" width="12.28515625" style="142" customWidth="1"/>
    <col min="12045" max="12045" width="9.7109375" style="142" customWidth="1"/>
    <col min="12046" max="12046" width="13.7109375" style="142" customWidth="1"/>
    <col min="12047" max="12287" width="9.140625" style="142"/>
    <col min="12288" max="12288" width="23.5703125" style="142" customWidth="1"/>
    <col min="12289" max="12293" width="9.28515625" style="142" customWidth="1"/>
    <col min="12294" max="12294" width="3.42578125" style="142" customWidth="1"/>
    <col min="12295" max="12295" width="41.28515625" style="142" customWidth="1"/>
    <col min="12296" max="12297" width="10.7109375" style="142" customWidth="1"/>
    <col min="12298" max="12298" width="12.85546875" style="142" bestFit="1" customWidth="1"/>
    <col min="12299" max="12299" width="6.42578125" style="142" customWidth="1"/>
    <col min="12300" max="12300" width="12.28515625" style="142" customWidth="1"/>
    <col min="12301" max="12301" width="9.7109375" style="142" customWidth="1"/>
    <col min="12302" max="12302" width="13.7109375" style="142" customWidth="1"/>
    <col min="12303" max="12543" width="9.140625" style="142"/>
    <col min="12544" max="12544" width="23.5703125" style="142" customWidth="1"/>
    <col min="12545" max="12549" width="9.28515625" style="142" customWidth="1"/>
    <col min="12550" max="12550" width="3.42578125" style="142" customWidth="1"/>
    <col min="12551" max="12551" width="41.28515625" style="142" customWidth="1"/>
    <col min="12552" max="12553" width="10.7109375" style="142" customWidth="1"/>
    <col min="12554" max="12554" width="12.85546875" style="142" bestFit="1" customWidth="1"/>
    <col min="12555" max="12555" width="6.42578125" style="142" customWidth="1"/>
    <col min="12556" max="12556" width="12.28515625" style="142" customWidth="1"/>
    <col min="12557" max="12557" width="9.7109375" style="142" customWidth="1"/>
    <col min="12558" max="12558" width="13.7109375" style="142" customWidth="1"/>
    <col min="12559" max="12799" width="9.140625" style="142"/>
    <col min="12800" max="12800" width="23.5703125" style="142" customWidth="1"/>
    <col min="12801" max="12805" width="9.28515625" style="142" customWidth="1"/>
    <col min="12806" max="12806" width="3.42578125" style="142" customWidth="1"/>
    <col min="12807" max="12807" width="41.28515625" style="142" customWidth="1"/>
    <col min="12808" max="12809" width="10.7109375" style="142" customWidth="1"/>
    <col min="12810" max="12810" width="12.85546875" style="142" bestFit="1" customWidth="1"/>
    <col min="12811" max="12811" width="6.42578125" style="142" customWidth="1"/>
    <col min="12812" max="12812" width="12.28515625" style="142" customWidth="1"/>
    <col min="12813" max="12813" width="9.7109375" style="142" customWidth="1"/>
    <col min="12814" max="12814" width="13.7109375" style="142" customWidth="1"/>
    <col min="12815" max="13055" width="9.140625" style="142"/>
    <col min="13056" max="13056" width="23.5703125" style="142" customWidth="1"/>
    <col min="13057" max="13061" width="9.28515625" style="142" customWidth="1"/>
    <col min="13062" max="13062" width="3.42578125" style="142" customWidth="1"/>
    <col min="13063" max="13063" width="41.28515625" style="142" customWidth="1"/>
    <col min="13064" max="13065" width="10.7109375" style="142" customWidth="1"/>
    <col min="13066" max="13066" width="12.85546875" style="142" bestFit="1" customWidth="1"/>
    <col min="13067" max="13067" width="6.42578125" style="142" customWidth="1"/>
    <col min="13068" max="13068" width="12.28515625" style="142" customWidth="1"/>
    <col min="13069" max="13069" width="9.7109375" style="142" customWidth="1"/>
    <col min="13070" max="13070" width="13.7109375" style="142" customWidth="1"/>
    <col min="13071" max="13311" width="9.140625" style="142"/>
    <col min="13312" max="13312" width="23.5703125" style="142" customWidth="1"/>
    <col min="13313" max="13317" width="9.28515625" style="142" customWidth="1"/>
    <col min="13318" max="13318" width="3.42578125" style="142" customWidth="1"/>
    <col min="13319" max="13319" width="41.28515625" style="142" customWidth="1"/>
    <col min="13320" max="13321" width="10.7109375" style="142" customWidth="1"/>
    <col min="13322" max="13322" width="12.85546875" style="142" bestFit="1" customWidth="1"/>
    <col min="13323" max="13323" width="6.42578125" style="142" customWidth="1"/>
    <col min="13324" max="13324" width="12.28515625" style="142" customWidth="1"/>
    <col min="13325" max="13325" width="9.7109375" style="142" customWidth="1"/>
    <col min="13326" max="13326" width="13.7109375" style="142" customWidth="1"/>
    <col min="13327" max="13567" width="9.140625" style="142"/>
    <col min="13568" max="13568" width="23.5703125" style="142" customWidth="1"/>
    <col min="13569" max="13573" width="9.28515625" style="142" customWidth="1"/>
    <col min="13574" max="13574" width="3.42578125" style="142" customWidth="1"/>
    <col min="13575" max="13575" width="41.28515625" style="142" customWidth="1"/>
    <col min="13576" max="13577" width="10.7109375" style="142" customWidth="1"/>
    <col min="13578" max="13578" width="12.85546875" style="142" bestFit="1" customWidth="1"/>
    <col min="13579" max="13579" width="6.42578125" style="142" customWidth="1"/>
    <col min="13580" max="13580" width="12.28515625" style="142" customWidth="1"/>
    <col min="13581" max="13581" width="9.7109375" style="142" customWidth="1"/>
    <col min="13582" max="13582" width="13.7109375" style="142" customWidth="1"/>
    <col min="13583" max="13823" width="9.140625" style="142"/>
    <col min="13824" max="13824" width="23.5703125" style="142" customWidth="1"/>
    <col min="13825" max="13829" width="9.28515625" style="142" customWidth="1"/>
    <col min="13830" max="13830" width="3.42578125" style="142" customWidth="1"/>
    <col min="13831" max="13831" width="41.28515625" style="142" customWidth="1"/>
    <col min="13832" max="13833" width="10.7109375" style="142" customWidth="1"/>
    <col min="13834" max="13834" width="12.85546875" style="142" bestFit="1" customWidth="1"/>
    <col min="13835" max="13835" width="6.42578125" style="142" customWidth="1"/>
    <col min="13836" max="13836" width="12.28515625" style="142" customWidth="1"/>
    <col min="13837" max="13837" width="9.7109375" style="142" customWidth="1"/>
    <col min="13838" max="13838" width="13.7109375" style="142" customWidth="1"/>
    <col min="13839" max="14079" width="9.140625" style="142"/>
    <col min="14080" max="14080" width="23.5703125" style="142" customWidth="1"/>
    <col min="14081" max="14085" width="9.28515625" style="142" customWidth="1"/>
    <col min="14086" max="14086" width="3.42578125" style="142" customWidth="1"/>
    <col min="14087" max="14087" width="41.28515625" style="142" customWidth="1"/>
    <col min="14088" max="14089" width="10.7109375" style="142" customWidth="1"/>
    <col min="14090" max="14090" width="12.85546875" style="142" bestFit="1" customWidth="1"/>
    <col min="14091" max="14091" width="6.42578125" style="142" customWidth="1"/>
    <col min="14092" max="14092" width="12.28515625" style="142" customWidth="1"/>
    <col min="14093" max="14093" width="9.7109375" style="142" customWidth="1"/>
    <col min="14094" max="14094" width="13.7109375" style="142" customWidth="1"/>
    <col min="14095" max="14335" width="9.140625" style="142"/>
    <col min="14336" max="14336" width="23.5703125" style="142" customWidth="1"/>
    <col min="14337" max="14341" width="9.28515625" style="142" customWidth="1"/>
    <col min="14342" max="14342" width="3.42578125" style="142" customWidth="1"/>
    <col min="14343" max="14343" width="41.28515625" style="142" customWidth="1"/>
    <col min="14344" max="14345" width="10.7109375" style="142" customWidth="1"/>
    <col min="14346" max="14346" width="12.85546875" style="142" bestFit="1" customWidth="1"/>
    <col min="14347" max="14347" width="6.42578125" style="142" customWidth="1"/>
    <col min="14348" max="14348" width="12.28515625" style="142" customWidth="1"/>
    <col min="14349" max="14349" width="9.7109375" style="142" customWidth="1"/>
    <col min="14350" max="14350" width="13.7109375" style="142" customWidth="1"/>
    <col min="14351" max="14591" width="9.140625" style="142"/>
    <col min="14592" max="14592" width="23.5703125" style="142" customWidth="1"/>
    <col min="14593" max="14597" width="9.28515625" style="142" customWidth="1"/>
    <col min="14598" max="14598" width="3.42578125" style="142" customWidth="1"/>
    <col min="14599" max="14599" width="41.28515625" style="142" customWidth="1"/>
    <col min="14600" max="14601" width="10.7109375" style="142" customWidth="1"/>
    <col min="14602" max="14602" width="12.85546875" style="142" bestFit="1" customWidth="1"/>
    <col min="14603" max="14603" width="6.42578125" style="142" customWidth="1"/>
    <col min="14604" max="14604" width="12.28515625" style="142" customWidth="1"/>
    <col min="14605" max="14605" width="9.7109375" style="142" customWidth="1"/>
    <col min="14606" max="14606" width="13.7109375" style="142" customWidth="1"/>
    <col min="14607" max="14847" width="9.140625" style="142"/>
    <col min="14848" max="14848" width="23.5703125" style="142" customWidth="1"/>
    <col min="14849" max="14853" width="9.28515625" style="142" customWidth="1"/>
    <col min="14854" max="14854" width="3.42578125" style="142" customWidth="1"/>
    <col min="14855" max="14855" width="41.28515625" style="142" customWidth="1"/>
    <col min="14856" max="14857" width="10.7109375" style="142" customWidth="1"/>
    <col min="14858" max="14858" width="12.85546875" style="142" bestFit="1" customWidth="1"/>
    <col min="14859" max="14859" width="6.42578125" style="142" customWidth="1"/>
    <col min="14860" max="14860" width="12.28515625" style="142" customWidth="1"/>
    <col min="14861" max="14861" width="9.7109375" style="142" customWidth="1"/>
    <col min="14862" max="14862" width="13.7109375" style="142" customWidth="1"/>
    <col min="14863" max="15103" width="9.140625" style="142"/>
    <col min="15104" max="15104" width="23.5703125" style="142" customWidth="1"/>
    <col min="15105" max="15109" width="9.28515625" style="142" customWidth="1"/>
    <col min="15110" max="15110" width="3.42578125" style="142" customWidth="1"/>
    <col min="15111" max="15111" width="41.28515625" style="142" customWidth="1"/>
    <col min="15112" max="15113" width="10.7109375" style="142" customWidth="1"/>
    <col min="15114" max="15114" width="12.85546875" style="142" bestFit="1" customWidth="1"/>
    <col min="15115" max="15115" width="6.42578125" style="142" customWidth="1"/>
    <col min="15116" max="15116" width="12.28515625" style="142" customWidth="1"/>
    <col min="15117" max="15117" width="9.7109375" style="142" customWidth="1"/>
    <col min="15118" max="15118" width="13.7109375" style="142" customWidth="1"/>
    <col min="15119" max="15359" width="9.140625" style="142"/>
    <col min="15360" max="15360" width="23.5703125" style="142" customWidth="1"/>
    <col min="15361" max="15365" width="9.28515625" style="142" customWidth="1"/>
    <col min="15366" max="15366" width="3.42578125" style="142" customWidth="1"/>
    <col min="15367" max="15367" width="41.28515625" style="142" customWidth="1"/>
    <col min="15368" max="15369" width="10.7109375" style="142" customWidth="1"/>
    <col min="15370" max="15370" width="12.85546875" style="142" bestFit="1" customWidth="1"/>
    <col min="15371" max="15371" width="6.42578125" style="142" customWidth="1"/>
    <col min="15372" max="15372" width="12.28515625" style="142" customWidth="1"/>
    <col min="15373" max="15373" width="9.7109375" style="142" customWidth="1"/>
    <col min="15374" max="15374" width="13.7109375" style="142" customWidth="1"/>
    <col min="15375" max="15615" width="9.140625" style="142"/>
    <col min="15616" max="15616" width="23.5703125" style="142" customWidth="1"/>
    <col min="15617" max="15621" width="9.28515625" style="142" customWidth="1"/>
    <col min="15622" max="15622" width="3.42578125" style="142" customWidth="1"/>
    <col min="15623" max="15623" width="41.28515625" style="142" customWidth="1"/>
    <col min="15624" max="15625" width="10.7109375" style="142" customWidth="1"/>
    <col min="15626" max="15626" width="12.85546875" style="142" bestFit="1" customWidth="1"/>
    <col min="15627" max="15627" width="6.42578125" style="142" customWidth="1"/>
    <col min="15628" max="15628" width="12.28515625" style="142" customWidth="1"/>
    <col min="15629" max="15629" width="9.7109375" style="142" customWidth="1"/>
    <col min="15630" max="15630" width="13.7109375" style="142" customWidth="1"/>
    <col min="15631" max="15871" width="9.140625" style="142"/>
    <col min="15872" max="15872" width="23.5703125" style="142" customWidth="1"/>
    <col min="15873" max="15877" width="9.28515625" style="142" customWidth="1"/>
    <col min="15878" max="15878" width="3.42578125" style="142" customWidth="1"/>
    <col min="15879" max="15879" width="41.28515625" style="142" customWidth="1"/>
    <col min="15880" max="15881" width="10.7109375" style="142" customWidth="1"/>
    <col min="15882" max="15882" width="12.85546875" style="142" bestFit="1" customWidth="1"/>
    <col min="15883" max="15883" width="6.42578125" style="142" customWidth="1"/>
    <col min="15884" max="15884" width="12.28515625" style="142" customWidth="1"/>
    <col min="15885" max="15885" width="9.7109375" style="142" customWidth="1"/>
    <col min="15886" max="15886" width="13.7109375" style="142" customWidth="1"/>
    <col min="15887" max="16127" width="9.140625" style="142"/>
    <col min="16128" max="16128" width="23.5703125" style="142" customWidth="1"/>
    <col min="16129" max="16133" width="9.28515625" style="142" customWidth="1"/>
    <col min="16134" max="16134" width="3.42578125" style="142" customWidth="1"/>
    <col min="16135" max="16135" width="41.28515625" style="142" customWidth="1"/>
    <col min="16136" max="16137" width="10.7109375" style="142" customWidth="1"/>
    <col min="16138" max="16138" width="12.85546875" style="142" bestFit="1" customWidth="1"/>
    <col min="16139" max="16139" width="6.42578125" style="142" customWidth="1"/>
    <col min="16140" max="16140" width="12.28515625" style="142" customWidth="1"/>
    <col min="16141" max="16141" width="9.7109375" style="142" customWidth="1"/>
    <col min="16142" max="16142" width="13.7109375" style="142" customWidth="1"/>
    <col min="16143" max="16384" width="9.140625" style="142"/>
  </cols>
  <sheetData>
    <row r="1" spans="1:10" ht="62.85" customHeight="1" x14ac:dyDescent="0.3"/>
    <row r="2" spans="1:10" ht="23.25" x14ac:dyDescent="0.35">
      <c r="A2" s="313" t="s">
        <v>38</v>
      </c>
      <c r="B2" s="313"/>
      <c r="C2" s="313"/>
      <c r="D2" s="313"/>
      <c r="E2" s="313"/>
      <c r="F2" s="313"/>
      <c r="G2" s="143"/>
      <c r="H2" s="143"/>
      <c r="I2" s="143"/>
      <c r="J2" s="144"/>
    </row>
    <row r="3" spans="1:10" x14ac:dyDescent="0.3">
      <c r="A3" s="1"/>
      <c r="B3" s="1"/>
      <c r="C3" s="1"/>
      <c r="D3" s="1"/>
      <c r="E3" s="1"/>
      <c r="F3" s="1"/>
      <c r="G3" s="1"/>
    </row>
    <row r="4" spans="1:10" x14ac:dyDescent="0.3">
      <c r="A4" s="1"/>
      <c r="B4" s="1"/>
      <c r="C4" s="1"/>
      <c r="D4" s="1"/>
      <c r="E4" s="1"/>
      <c r="F4" s="1"/>
      <c r="G4" s="1"/>
    </row>
    <row r="5" spans="1:10" ht="16.5" thickBot="1" x14ac:dyDescent="0.4">
      <c r="A5" s="301" t="str">
        <f>E40</f>
        <v>DIFFERENCE OVER 2%!</v>
      </c>
      <c r="B5" s="301"/>
      <c r="C5" s="301"/>
      <c r="D5" s="301"/>
      <c r="E5" s="301"/>
      <c r="F5" s="301"/>
    </row>
    <row r="6" spans="1:10" ht="15.75" x14ac:dyDescent="0.35">
      <c r="A6" s="57" t="s">
        <v>45</v>
      </c>
      <c r="B6" s="69"/>
      <c r="C6" s="69"/>
      <c r="D6" s="69"/>
      <c r="E6" s="69"/>
      <c r="F6" s="70"/>
    </row>
    <row r="7" spans="1:10" ht="15.75" x14ac:dyDescent="0.35">
      <c r="A7" s="71"/>
      <c r="B7" s="72"/>
      <c r="C7" s="72"/>
      <c r="D7" s="72"/>
      <c r="E7" s="72"/>
      <c r="F7" s="73"/>
    </row>
    <row r="8" spans="1:10" ht="15.75" x14ac:dyDescent="0.35">
      <c r="A8" s="71" t="s">
        <v>47</v>
      </c>
      <c r="B8" s="74"/>
      <c r="C8" s="74"/>
      <c r="D8" s="74"/>
      <c r="E8" s="74"/>
      <c r="F8" s="73"/>
      <c r="H8" s="145"/>
      <c r="J8" s="145"/>
    </row>
    <row r="9" spans="1:10" ht="15.75" x14ac:dyDescent="0.35">
      <c r="A9" s="71"/>
      <c r="B9" s="146"/>
      <c r="C9" s="146"/>
      <c r="D9" s="146"/>
      <c r="E9" s="146"/>
      <c r="F9" s="147"/>
      <c r="H9" s="145"/>
      <c r="J9" s="145"/>
    </row>
    <row r="10" spans="1:10" ht="15.75" x14ac:dyDescent="0.35">
      <c r="A10" s="75" t="s">
        <v>22</v>
      </c>
      <c r="B10" s="76" t="s">
        <v>1</v>
      </c>
      <c r="C10" s="76" t="s">
        <v>75</v>
      </c>
      <c r="D10" s="76" t="s">
        <v>0</v>
      </c>
      <c r="E10" s="76" t="s">
        <v>15</v>
      </c>
      <c r="F10" s="77" t="s">
        <v>2</v>
      </c>
      <c r="H10" s="145"/>
      <c r="J10" s="145"/>
    </row>
    <row r="11" spans="1:10" s="150" customFormat="1" ht="15.75" x14ac:dyDescent="0.35">
      <c r="A11" s="148" t="s">
        <v>36</v>
      </c>
      <c r="B11" s="149">
        <v>98642</v>
      </c>
      <c r="C11" s="149"/>
      <c r="D11" s="149">
        <v>47049</v>
      </c>
      <c r="E11" s="149"/>
      <c r="F11" s="78">
        <f>B11+C11-D11-E11</f>
        <v>51593</v>
      </c>
      <c r="H11" s="151"/>
      <c r="J11" s="151"/>
    </row>
    <row r="12" spans="1:10" s="150" customFormat="1" ht="16.5" thickBot="1" x14ac:dyDescent="0.4">
      <c r="A12" s="152" t="s">
        <v>37</v>
      </c>
      <c r="B12" s="153">
        <v>96250</v>
      </c>
      <c r="C12" s="153"/>
      <c r="D12" s="153">
        <v>49049</v>
      </c>
      <c r="E12" s="153"/>
      <c r="F12" s="79">
        <f>B12+C12-D12-E12</f>
        <v>47201</v>
      </c>
      <c r="H12" s="151"/>
      <c r="J12" s="151"/>
    </row>
    <row r="13" spans="1:10" ht="15.75" x14ac:dyDescent="0.35">
      <c r="A13" s="80"/>
      <c r="B13" s="81"/>
      <c r="C13" s="81"/>
      <c r="D13" s="81"/>
      <c r="E13" s="81"/>
      <c r="F13" s="82"/>
      <c r="H13" s="145"/>
      <c r="J13" s="145"/>
    </row>
    <row r="14" spans="1:10" ht="15.75" x14ac:dyDescent="0.35">
      <c r="A14" s="84" t="s">
        <v>23</v>
      </c>
      <c r="B14" s="81"/>
      <c r="C14" s="81"/>
      <c r="D14" s="81"/>
      <c r="E14" s="81"/>
      <c r="F14" s="82"/>
      <c r="H14" s="154"/>
      <c r="J14" s="154"/>
    </row>
    <row r="15" spans="1:10" ht="15.75" x14ac:dyDescent="0.35">
      <c r="A15" s="85" t="s">
        <v>19</v>
      </c>
      <c r="B15" s="81">
        <f>-B11+B12</f>
        <v>-2392</v>
      </c>
      <c r="C15" s="81">
        <f>-C11+C12</f>
        <v>0</v>
      </c>
      <c r="D15" s="81">
        <f>-D11+D12</f>
        <v>2000</v>
      </c>
      <c r="E15" s="81">
        <f>-E11+E12</f>
        <v>0</v>
      </c>
      <c r="F15" s="78">
        <f>B15+C15-D15-E15</f>
        <v>-4392</v>
      </c>
      <c r="H15" s="154"/>
      <c r="J15" s="154"/>
    </row>
    <row r="16" spans="1:10" ht="15.75" x14ac:dyDescent="0.35">
      <c r="A16" s="148" t="s">
        <v>48</v>
      </c>
      <c r="B16" s="149">
        <v>96070</v>
      </c>
      <c r="C16" s="149"/>
      <c r="D16" s="149">
        <v>48074</v>
      </c>
      <c r="E16" s="149"/>
      <c r="F16" s="78">
        <f>B16+C16-D16-E16</f>
        <v>47996</v>
      </c>
      <c r="H16" s="154"/>
      <c r="J16" s="154"/>
    </row>
    <row r="17" spans="1:10" ht="15.75" x14ac:dyDescent="0.35">
      <c r="A17" s="148" t="s">
        <v>49</v>
      </c>
      <c r="B17" s="149">
        <v>67069</v>
      </c>
      <c r="C17" s="149"/>
      <c r="D17" s="149">
        <v>39909</v>
      </c>
      <c r="E17" s="149"/>
      <c r="F17" s="78">
        <f>B17+C17-D17-E17</f>
        <v>27160</v>
      </c>
      <c r="H17" s="154"/>
      <c r="J17" s="154"/>
    </row>
    <row r="18" spans="1:10" ht="15.75" x14ac:dyDescent="0.35">
      <c r="A18" s="148" t="s">
        <v>50</v>
      </c>
      <c r="B18" s="149">
        <v>106673</v>
      </c>
      <c r="C18" s="149"/>
      <c r="D18" s="149">
        <v>34187</v>
      </c>
      <c r="E18" s="149"/>
      <c r="F18" s="78">
        <f>B18+C18-D18-E18</f>
        <v>72486</v>
      </c>
      <c r="H18" s="154"/>
      <c r="J18" s="154"/>
    </row>
    <row r="19" spans="1:10" ht="15.75" x14ac:dyDescent="0.35">
      <c r="A19" s="148" t="s">
        <v>51</v>
      </c>
      <c r="B19" s="149">
        <v>76907</v>
      </c>
      <c r="C19" s="149"/>
      <c r="D19" s="149">
        <v>46106</v>
      </c>
      <c r="E19" s="149"/>
      <c r="F19" s="78">
        <f>B19+C19-D19-E19</f>
        <v>30801</v>
      </c>
      <c r="H19" s="154"/>
      <c r="J19" s="154"/>
    </row>
    <row r="20" spans="1:10" ht="15.75" x14ac:dyDescent="0.35">
      <c r="A20" s="86" t="s">
        <v>69</v>
      </c>
      <c r="B20" s="87">
        <f>SUM(B15:B19)</f>
        <v>344327</v>
      </c>
      <c r="C20" s="87">
        <f>SUM(C15:C19)</f>
        <v>0</v>
      </c>
      <c r="D20" s="87">
        <f>SUM(D15:D19)</f>
        <v>170276</v>
      </c>
      <c r="E20" s="87">
        <f>SUM(E15:E19)</f>
        <v>0</v>
      </c>
      <c r="F20" s="88">
        <f>SUM(F15:F19)</f>
        <v>174051</v>
      </c>
      <c r="H20" s="154"/>
      <c r="J20" s="154"/>
    </row>
    <row r="21" spans="1:10" ht="15.75" x14ac:dyDescent="0.35">
      <c r="A21" s="75"/>
      <c r="B21" s="89"/>
      <c r="C21" s="89"/>
      <c r="D21" s="89"/>
      <c r="E21" s="89"/>
      <c r="F21" s="90"/>
      <c r="H21" s="154"/>
      <c r="J21" s="154"/>
    </row>
    <row r="22" spans="1:10" ht="15.75" x14ac:dyDescent="0.35">
      <c r="A22" s="75" t="s">
        <v>35</v>
      </c>
      <c r="B22" s="155"/>
      <c r="C22" s="155"/>
      <c r="D22" s="155"/>
      <c r="E22" s="155"/>
      <c r="F22" s="78">
        <f>B22+C22-D22-E22</f>
        <v>0</v>
      </c>
      <c r="H22" s="154"/>
      <c r="J22" s="154"/>
    </row>
    <row r="23" spans="1:10" ht="15.75" x14ac:dyDescent="0.35">
      <c r="A23" s="75"/>
      <c r="B23" s="89"/>
      <c r="C23" s="89"/>
      <c r="D23" s="89"/>
      <c r="E23" s="89"/>
      <c r="F23" s="90"/>
      <c r="H23" s="154"/>
      <c r="J23" s="154"/>
    </row>
    <row r="24" spans="1:10" ht="15.75" x14ac:dyDescent="0.35">
      <c r="A24" s="56" t="s">
        <v>30</v>
      </c>
      <c r="B24" s="89"/>
      <c r="C24" s="89"/>
      <c r="D24" s="89"/>
      <c r="E24" s="89"/>
      <c r="F24" s="90"/>
      <c r="H24" s="154"/>
      <c r="J24" s="154"/>
    </row>
    <row r="25" spans="1:10" ht="15.75" x14ac:dyDescent="0.35">
      <c r="A25" s="156" t="s">
        <v>78</v>
      </c>
      <c r="B25" s="149"/>
      <c r="C25" s="149"/>
      <c r="D25" s="149">
        <v>3907</v>
      </c>
      <c r="E25" s="149"/>
      <c r="F25" s="78">
        <f t="shared" ref="F25:F34" si="0">B25+C25-D25-E25</f>
        <v>-3907</v>
      </c>
      <c r="H25" s="154"/>
      <c r="J25" s="154"/>
    </row>
    <row r="26" spans="1:10" ht="15.75" x14ac:dyDescent="0.35">
      <c r="A26" s="156"/>
      <c r="B26" s="149"/>
      <c r="C26" s="149"/>
      <c r="D26" s="149"/>
      <c r="E26" s="149"/>
      <c r="F26" s="78">
        <f t="shared" si="0"/>
        <v>0</v>
      </c>
      <c r="H26" s="154"/>
      <c r="J26" s="154"/>
    </row>
    <row r="27" spans="1:10" ht="15.75" x14ac:dyDescent="0.35">
      <c r="A27" s="156"/>
      <c r="B27" s="149"/>
      <c r="C27" s="149"/>
      <c r="D27" s="149"/>
      <c r="E27" s="149"/>
      <c r="F27" s="78">
        <f t="shared" si="0"/>
        <v>0</v>
      </c>
      <c r="H27" s="154"/>
      <c r="J27" s="154"/>
    </row>
    <row r="28" spans="1:10" ht="15.75" x14ac:dyDescent="0.35">
      <c r="A28" s="156"/>
      <c r="B28" s="149"/>
      <c r="C28" s="149"/>
      <c r="D28" s="149"/>
      <c r="E28" s="149"/>
      <c r="F28" s="78">
        <f t="shared" si="0"/>
        <v>0</v>
      </c>
      <c r="H28" s="154"/>
      <c r="J28" s="154"/>
    </row>
    <row r="29" spans="1:10" ht="15.75" x14ac:dyDescent="0.35">
      <c r="A29" s="156"/>
      <c r="B29" s="149"/>
      <c r="C29" s="149"/>
      <c r="D29" s="149"/>
      <c r="E29" s="149"/>
      <c r="F29" s="78">
        <f t="shared" si="0"/>
        <v>0</v>
      </c>
      <c r="H29" s="154"/>
      <c r="J29" s="154"/>
    </row>
    <row r="30" spans="1:10" ht="15.75" x14ac:dyDescent="0.35">
      <c r="A30" s="156"/>
      <c r="B30" s="149"/>
      <c r="C30" s="149"/>
      <c r="D30" s="149"/>
      <c r="E30" s="149"/>
      <c r="F30" s="78">
        <f t="shared" si="0"/>
        <v>0</v>
      </c>
    </row>
    <row r="31" spans="1:10" ht="15.75" x14ac:dyDescent="0.35">
      <c r="A31" s="156"/>
      <c r="B31" s="149"/>
      <c r="C31" s="149"/>
      <c r="D31" s="149"/>
      <c r="E31" s="149"/>
      <c r="F31" s="78">
        <f t="shared" si="0"/>
        <v>0</v>
      </c>
    </row>
    <row r="32" spans="1:10" ht="15.75" x14ac:dyDescent="0.35">
      <c r="A32" s="156"/>
      <c r="B32" s="149"/>
      <c r="C32" s="149"/>
      <c r="D32" s="149"/>
      <c r="E32" s="149"/>
      <c r="F32" s="78">
        <f t="shared" si="0"/>
        <v>0</v>
      </c>
    </row>
    <row r="33" spans="1:10" ht="15.75" x14ac:dyDescent="0.35">
      <c r="A33" s="156"/>
      <c r="B33" s="149"/>
      <c r="C33" s="149"/>
      <c r="D33" s="149"/>
      <c r="E33" s="149"/>
      <c r="F33" s="78">
        <f t="shared" si="0"/>
        <v>0</v>
      </c>
    </row>
    <row r="34" spans="1:10" ht="15.75" x14ac:dyDescent="0.35">
      <c r="A34" s="91" t="s">
        <v>11</v>
      </c>
      <c r="B34" s="81">
        <f>SUM(B22:B33)</f>
        <v>0</v>
      </c>
      <c r="C34" s="81">
        <f>SUM(C22:C33)</f>
        <v>0</v>
      </c>
      <c r="D34" s="81">
        <f>SUM(D22:D33)</f>
        <v>3907</v>
      </c>
      <c r="E34" s="81">
        <f>SUM(E22:E33)</f>
        <v>0</v>
      </c>
      <c r="F34" s="78">
        <f t="shared" si="0"/>
        <v>-3907</v>
      </c>
    </row>
    <row r="35" spans="1:10" ht="16.5" thickBot="1" x14ac:dyDescent="0.4">
      <c r="A35" s="92"/>
      <c r="B35" s="93"/>
      <c r="C35" s="93"/>
      <c r="D35" s="93"/>
      <c r="E35" s="93"/>
      <c r="F35" s="78"/>
    </row>
    <row r="36" spans="1:10" ht="16.5" thickBot="1" x14ac:dyDescent="0.4">
      <c r="A36" s="94" t="s">
        <v>52</v>
      </c>
      <c r="B36" s="95">
        <f>B20+B34</f>
        <v>344327</v>
      </c>
      <c r="C36" s="95">
        <f>C20+C34</f>
        <v>0</v>
      </c>
      <c r="D36" s="95">
        <f>D20+D34</f>
        <v>174183</v>
      </c>
      <c r="E36" s="95">
        <f>E20+E34</f>
        <v>0</v>
      </c>
      <c r="F36" s="96">
        <f>F20+F34</f>
        <v>170144</v>
      </c>
    </row>
    <row r="37" spans="1:10" ht="16.5" thickBot="1" x14ac:dyDescent="0.4">
      <c r="A37" s="72"/>
      <c r="B37" s="72"/>
      <c r="C37" s="72"/>
      <c r="D37" s="72"/>
      <c r="E37" s="72"/>
      <c r="F37" s="72"/>
    </row>
    <row r="38" spans="1:10" ht="15.75" x14ac:dyDescent="0.35">
      <c r="A38" s="54" t="s">
        <v>46</v>
      </c>
      <c r="B38" s="69"/>
      <c r="C38" s="69"/>
      <c r="D38" s="69"/>
      <c r="E38" s="69"/>
      <c r="F38" s="70"/>
      <c r="G38" s="157"/>
      <c r="H38" s="157"/>
      <c r="I38" s="157"/>
      <c r="J38" s="158"/>
    </row>
    <row r="39" spans="1:10" ht="15.75" x14ac:dyDescent="0.35">
      <c r="A39" s="75"/>
      <c r="B39" s="76" t="str">
        <f>+B10</f>
        <v>Udgående</v>
      </c>
      <c r="C39" s="76" t="str">
        <f>+C10</f>
        <v>Køb i udlandet</v>
      </c>
      <c r="D39" s="76" t="str">
        <f>+D10</f>
        <v>Indgående</v>
      </c>
      <c r="E39" s="72"/>
      <c r="F39" s="73"/>
    </row>
    <row r="40" spans="1:10" ht="15.75" x14ac:dyDescent="0.35">
      <c r="A40" s="85" t="s">
        <v>44</v>
      </c>
      <c r="B40" s="97">
        <f>E86</f>
        <v>344327</v>
      </c>
      <c r="C40" s="97">
        <f>+'Køb i udlandet varer'!E22</f>
        <v>0</v>
      </c>
      <c r="D40" s="97">
        <f>+E111</f>
        <v>170276</v>
      </c>
      <c r="E40" s="315" t="str">
        <f>IF(OR(B42&gt;0.02,B42&lt;-0.02,C42&gt;0.02,C42&lt;-0.02,D42&gt;0.02,D42&lt;-0.02),"DIFFERENCE OVER 2%!","")</f>
        <v>DIFFERENCE OVER 2%!</v>
      </c>
      <c r="F40" s="316"/>
    </row>
    <row r="41" spans="1:10" ht="15.75" x14ac:dyDescent="0.35">
      <c r="A41" s="85" t="s">
        <v>43</v>
      </c>
      <c r="B41" s="97">
        <f>E88</f>
        <v>1</v>
      </c>
      <c r="C41" s="97">
        <f>+'Køb i udlandet varer'!E26</f>
        <v>0</v>
      </c>
      <c r="D41" s="97">
        <f>+E113</f>
        <v>-3826</v>
      </c>
      <c r="E41" s="315"/>
      <c r="F41" s="316"/>
    </row>
    <row r="42" spans="1:10" ht="16.5" thickBot="1" x14ac:dyDescent="0.4">
      <c r="A42" s="98" t="s">
        <v>4</v>
      </c>
      <c r="B42" s="99">
        <f>IF(+B41&lt;&gt;0,+E89,0)</f>
        <v>0</v>
      </c>
      <c r="C42" s="99">
        <f>IF(+C41&lt;&gt;0,+'Køb i udlandet varer'!E27,0)</f>
        <v>0</v>
      </c>
      <c r="D42" s="99">
        <f>IF(+D41&lt;&gt;0,+E114,0)</f>
        <v>-2.4E-2</v>
      </c>
      <c r="E42" s="100"/>
      <c r="F42" s="101"/>
    </row>
    <row r="43" spans="1:10" ht="16.5" thickBot="1" x14ac:dyDescent="0.4">
      <c r="A43" s="102"/>
      <c r="B43" s="66"/>
      <c r="C43" s="66"/>
      <c r="D43" s="66"/>
      <c r="E43" s="66"/>
      <c r="F43" s="66"/>
    </row>
    <row r="44" spans="1:10" ht="15.75" x14ac:dyDescent="0.35">
      <c r="A44" s="55" t="s">
        <v>14</v>
      </c>
      <c r="B44" s="103"/>
      <c r="C44" s="103"/>
      <c r="D44" s="104"/>
      <c r="E44" s="103"/>
      <c r="F44" s="105"/>
    </row>
    <row r="45" spans="1:10" ht="15.75" x14ac:dyDescent="0.35">
      <c r="A45" s="108"/>
      <c r="B45" s="109"/>
      <c r="C45" s="109"/>
      <c r="D45" s="97"/>
      <c r="E45" s="109"/>
      <c r="F45" s="110"/>
    </row>
    <row r="46" spans="1:10" ht="15.75" x14ac:dyDescent="0.35">
      <c r="A46" s="317" t="s">
        <v>17</v>
      </c>
      <c r="B46" s="318"/>
      <c r="C46" s="318"/>
      <c r="D46" s="111">
        <f>F11</f>
        <v>51593</v>
      </c>
      <c r="E46" s="97"/>
      <c r="F46" s="73"/>
    </row>
    <row r="47" spans="1:10" ht="15.75" x14ac:dyDescent="0.35">
      <c r="A47" s="317" t="s">
        <v>53</v>
      </c>
      <c r="B47" s="318"/>
      <c r="C47" s="318"/>
      <c r="D47" s="97">
        <f>B36</f>
        <v>344327</v>
      </c>
      <c r="E47" s="97"/>
      <c r="F47" s="73"/>
    </row>
    <row r="48" spans="1:10" ht="15.75" x14ac:dyDescent="0.35">
      <c r="A48" s="317" t="s">
        <v>54</v>
      </c>
      <c r="B48" s="318"/>
      <c r="C48" s="318"/>
      <c r="D48" s="97">
        <f>C36</f>
        <v>0</v>
      </c>
      <c r="E48" s="97"/>
      <c r="F48" s="73"/>
    </row>
    <row r="49" spans="1:9" ht="15.75" x14ac:dyDescent="0.35">
      <c r="A49" s="317" t="s">
        <v>55</v>
      </c>
      <c r="B49" s="318"/>
      <c r="C49" s="318"/>
      <c r="D49" s="97">
        <f>D36</f>
        <v>174183</v>
      </c>
      <c r="E49" s="97"/>
      <c r="F49" s="73"/>
    </row>
    <row r="50" spans="1:9" ht="15.75" x14ac:dyDescent="0.35">
      <c r="A50" s="317" t="s">
        <v>56</v>
      </c>
      <c r="B50" s="318"/>
      <c r="C50" s="318"/>
      <c r="D50" s="97">
        <f>SUM(E36:E36)</f>
        <v>0</v>
      </c>
      <c r="E50" s="97"/>
      <c r="F50" s="73"/>
      <c r="G50" s="157"/>
      <c r="H50" s="157"/>
      <c r="I50" s="157"/>
    </row>
    <row r="51" spans="1:9" ht="15.75" x14ac:dyDescent="0.35">
      <c r="A51" s="112"/>
      <c r="B51" s="97"/>
      <c r="C51" s="97"/>
      <c r="D51" s="97"/>
      <c r="E51" s="97"/>
      <c r="F51" s="73"/>
    </row>
    <row r="52" spans="1:9" ht="15.75" x14ac:dyDescent="0.35">
      <c r="A52" s="108" t="s">
        <v>18</v>
      </c>
      <c r="B52" s="97"/>
      <c r="C52" s="97"/>
      <c r="D52" s="97"/>
      <c r="E52" s="97"/>
      <c r="F52" s="73"/>
    </row>
    <row r="53" spans="1:9" ht="15.75" x14ac:dyDescent="0.35">
      <c r="A53" s="113" t="str">
        <f>A12</f>
        <v>Afregnet 4. kvartal sidste år</v>
      </c>
      <c r="B53" s="111">
        <f>F12</f>
        <v>47201</v>
      </c>
      <c r="C53" s="111"/>
      <c r="D53" s="97"/>
      <c r="E53" s="97"/>
      <c r="F53" s="73"/>
    </row>
    <row r="54" spans="1:9" ht="15.75" x14ac:dyDescent="0.35">
      <c r="A54" s="113" t="str">
        <f>A16</f>
        <v>Moms 1. kvartal</v>
      </c>
      <c r="B54" s="97">
        <f>F16</f>
        <v>47996</v>
      </c>
      <c r="C54" s="97"/>
      <c r="D54" s="97"/>
      <c r="E54" s="97"/>
      <c r="F54" s="73"/>
    </row>
    <row r="55" spans="1:9" ht="15.75" x14ac:dyDescent="0.35">
      <c r="A55" s="113" t="str">
        <f>A17</f>
        <v>Moms 2. kvartal</v>
      </c>
      <c r="B55" s="97">
        <f>F17</f>
        <v>27160</v>
      </c>
      <c r="C55" s="97"/>
      <c r="D55" s="97"/>
      <c r="E55" s="97"/>
      <c r="F55" s="73"/>
    </row>
    <row r="56" spans="1:9" ht="15.75" x14ac:dyDescent="0.35">
      <c r="A56" s="113" t="str">
        <f>A18</f>
        <v>Moms 3. kvartal</v>
      </c>
      <c r="B56" s="97">
        <f>F18</f>
        <v>72486</v>
      </c>
      <c r="C56" s="97"/>
      <c r="D56" s="97"/>
      <c r="E56" s="97"/>
      <c r="F56" s="73"/>
    </row>
    <row r="57" spans="1:9" ht="15.75" x14ac:dyDescent="0.35">
      <c r="A57" s="319" t="s">
        <v>16</v>
      </c>
      <c r="B57" s="320"/>
      <c r="C57" s="320"/>
      <c r="D57" s="97">
        <f>SUM(B53:B56)</f>
        <v>194843</v>
      </c>
      <c r="E57" s="97"/>
      <c r="F57" s="73"/>
    </row>
    <row r="58" spans="1:9" ht="15.75" x14ac:dyDescent="0.35">
      <c r="A58" s="114"/>
      <c r="B58" s="97"/>
      <c r="C58" s="97"/>
      <c r="D58" s="97"/>
      <c r="E58" s="97"/>
      <c r="F58" s="73"/>
    </row>
    <row r="59" spans="1:9" ht="15.75" x14ac:dyDescent="0.35">
      <c r="A59" s="321" t="s">
        <v>20</v>
      </c>
      <c r="B59" s="322"/>
      <c r="C59" s="322"/>
      <c r="D59" s="109">
        <f>D46+D47+D48-D49-D50-D57</f>
        <v>26894</v>
      </c>
      <c r="E59" s="109"/>
      <c r="F59" s="110"/>
    </row>
    <row r="60" spans="1:9" ht="15.75" x14ac:dyDescent="0.35">
      <c r="A60" s="112"/>
      <c r="B60" s="97"/>
      <c r="C60" s="97"/>
      <c r="D60" s="97"/>
      <c r="E60" s="97"/>
      <c r="F60" s="73"/>
    </row>
    <row r="61" spans="1:9" ht="15.75" x14ac:dyDescent="0.35">
      <c r="A61" s="321" t="s">
        <v>21</v>
      </c>
      <c r="B61" s="322"/>
      <c r="C61" s="322"/>
      <c r="D61" s="159">
        <v>26894</v>
      </c>
      <c r="E61" s="97"/>
      <c r="F61" s="73"/>
    </row>
    <row r="62" spans="1:9" ht="15.75" x14ac:dyDescent="0.35">
      <c r="A62" s="108"/>
      <c r="B62" s="97"/>
      <c r="C62" s="97"/>
      <c r="D62" s="97"/>
      <c r="E62" s="97"/>
      <c r="F62" s="73"/>
    </row>
    <row r="63" spans="1:9" ht="16.5" thickBot="1" x14ac:dyDescent="0.4">
      <c r="A63" s="115"/>
      <c r="B63" s="323" t="str">
        <f>IF(D63&lt;&gt;0,"DIFFERENCE!   ","")</f>
        <v/>
      </c>
      <c r="C63" s="323"/>
      <c r="D63" s="116">
        <f>D59-D61</f>
        <v>0</v>
      </c>
      <c r="E63" s="117"/>
      <c r="F63" s="101"/>
    </row>
    <row r="64" spans="1:9" x14ac:dyDescent="0.3">
      <c r="A64" s="160"/>
      <c r="B64" s="161"/>
      <c r="C64" s="162"/>
      <c r="D64" s="160"/>
    </row>
    <row r="65" spans="1:7" x14ac:dyDescent="0.3">
      <c r="A65" s="160"/>
      <c r="B65" s="161"/>
      <c r="C65" s="162"/>
      <c r="D65" s="160"/>
    </row>
    <row r="66" spans="1:7" x14ac:dyDescent="0.3">
      <c r="A66" s="160"/>
      <c r="B66" s="161"/>
      <c r="C66" s="162"/>
      <c r="D66" s="160"/>
    </row>
    <row r="67" spans="1:7" x14ac:dyDescent="0.3">
      <c r="A67" s="160"/>
      <c r="B67" s="161"/>
      <c r="C67" s="162"/>
      <c r="D67" s="160"/>
    </row>
    <row r="68" spans="1:7" x14ac:dyDescent="0.3">
      <c r="A68" s="160"/>
      <c r="B68" s="160"/>
      <c r="C68" s="160"/>
      <c r="D68" s="160"/>
    </row>
    <row r="69" spans="1:7" ht="18.75" x14ac:dyDescent="0.3">
      <c r="A69" s="314" t="s">
        <v>25</v>
      </c>
      <c r="B69" s="314"/>
      <c r="C69" s="314"/>
      <c r="D69" s="314"/>
      <c r="E69" s="314"/>
      <c r="F69" s="314"/>
      <c r="G69" s="314"/>
    </row>
    <row r="70" spans="1:7" x14ac:dyDescent="0.3">
      <c r="A70" s="2"/>
      <c r="B70" s="1"/>
      <c r="C70" s="1"/>
      <c r="D70" s="163" t="s">
        <v>72</v>
      </c>
      <c r="E70" s="1"/>
      <c r="F70" s="164"/>
      <c r="G70" s="164"/>
    </row>
    <row r="71" spans="1:7" x14ac:dyDescent="0.3">
      <c r="A71" s="165" t="s">
        <v>3</v>
      </c>
      <c r="B71" s="9" t="s">
        <v>7</v>
      </c>
      <c r="C71" s="9" t="s">
        <v>5</v>
      </c>
      <c r="D71" s="9" t="s">
        <v>71</v>
      </c>
      <c r="E71" s="9" t="s">
        <v>70</v>
      </c>
      <c r="F71" s="9" t="s">
        <v>73</v>
      </c>
      <c r="G71" s="9" t="s">
        <v>29</v>
      </c>
    </row>
    <row r="72" spans="1:7" x14ac:dyDescent="0.3">
      <c r="A72" s="166">
        <v>1000</v>
      </c>
      <c r="B72" s="167" t="s">
        <v>79</v>
      </c>
      <c r="C72" s="125">
        <v>988094</v>
      </c>
      <c r="D72" s="125">
        <v>0</v>
      </c>
      <c r="E72" s="53">
        <f t="shared" ref="E72:E73" si="1">SUM(C72:D72)</f>
        <v>988094</v>
      </c>
      <c r="F72" s="53">
        <f t="shared" ref="F72:F73" si="2">+E72*0.25</f>
        <v>247024</v>
      </c>
      <c r="G72" s="168"/>
    </row>
    <row r="73" spans="1:7" x14ac:dyDescent="0.3">
      <c r="A73" s="166">
        <v>1100</v>
      </c>
      <c r="B73" s="167" t="s">
        <v>80</v>
      </c>
      <c r="C73" s="125">
        <v>389219</v>
      </c>
      <c r="D73" s="125">
        <v>0</v>
      </c>
      <c r="E73" s="5">
        <f t="shared" si="1"/>
        <v>389219</v>
      </c>
      <c r="F73" s="5">
        <f t="shared" si="2"/>
        <v>97305</v>
      </c>
      <c r="G73" s="169"/>
    </row>
    <row r="74" spans="1:7" x14ac:dyDescent="0.3">
      <c r="A74" s="9"/>
      <c r="B74" s="1"/>
      <c r="C74" s="5"/>
      <c r="D74" s="5"/>
      <c r="E74" s="5"/>
      <c r="F74" s="5"/>
      <c r="G74" s="164"/>
    </row>
    <row r="75" spans="1:7" x14ac:dyDescent="0.3">
      <c r="A75" s="9" t="s">
        <v>8</v>
      </c>
      <c r="B75" s="1"/>
      <c r="C75" s="4"/>
      <c r="D75" s="4"/>
      <c r="E75" s="4">
        <f>SUM(E72:E74)</f>
        <v>1377313</v>
      </c>
      <c r="F75" s="4"/>
      <c r="G75" s="164"/>
    </row>
    <row r="76" spans="1:7" x14ac:dyDescent="0.3">
      <c r="A76" s="170"/>
      <c r="B76" s="14"/>
      <c r="C76" s="4"/>
      <c r="D76" s="4"/>
      <c r="E76" s="4"/>
      <c r="F76" s="4"/>
      <c r="G76" s="164"/>
    </row>
    <row r="77" spans="1:7" x14ac:dyDescent="0.3">
      <c r="A77" s="14" t="s">
        <v>26</v>
      </c>
      <c r="B77" s="1"/>
      <c r="C77" s="5"/>
      <c r="D77" s="15"/>
      <c r="E77" s="5">
        <f>E75*0.25</f>
        <v>344328</v>
      </c>
      <c r="F77" s="5"/>
      <c r="G77" s="164"/>
    </row>
    <row r="78" spans="1:7" x14ac:dyDescent="0.3">
      <c r="A78" s="170"/>
      <c r="B78" s="127"/>
      <c r="C78" s="5"/>
      <c r="D78" s="15"/>
      <c r="E78" s="5"/>
      <c r="F78" s="5"/>
      <c r="G78" s="164"/>
    </row>
    <row r="79" spans="1:7" x14ac:dyDescent="0.3">
      <c r="A79" s="127" t="s">
        <v>24</v>
      </c>
      <c r="B79" s="1"/>
      <c r="C79" s="5"/>
      <c r="D79" s="15"/>
      <c r="E79" s="5"/>
      <c r="F79" s="5"/>
      <c r="G79" s="164"/>
    </row>
    <row r="80" spans="1:7" x14ac:dyDescent="0.3">
      <c r="A80" s="127" t="s">
        <v>12</v>
      </c>
      <c r="B80" s="171" t="s">
        <v>13</v>
      </c>
      <c r="C80" s="4" t="s">
        <v>33</v>
      </c>
      <c r="D80" s="15"/>
      <c r="E80" s="5"/>
      <c r="F80" s="5"/>
      <c r="G80" s="164"/>
    </row>
    <row r="81" spans="1:7" x14ac:dyDescent="0.3">
      <c r="A81" s="167" t="s">
        <v>40</v>
      </c>
      <c r="B81" s="172" t="s">
        <v>13</v>
      </c>
      <c r="C81" s="125">
        <v>0</v>
      </c>
      <c r="D81" s="15"/>
      <c r="E81" s="5">
        <v>0</v>
      </c>
      <c r="F81" s="5"/>
      <c r="G81" s="164"/>
    </row>
    <row r="82" spans="1:7" x14ac:dyDescent="0.3">
      <c r="A82" s="167" t="s">
        <v>40</v>
      </c>
      <c r="B82" s="172" t="s">
        <v>13</v>
      </c>
      <c r="C82" s="125">
        <v>0</v>
      </c>
      <c r="D82" s="15"/>
      <c r="E82" s="5">
        <f>SUM(C82:D82)</f>
        <v>0</v>
      </c>
      <c r="F82" s="5"/>
      <c r="G82" s="164"/>
    </row>
    <row r="83" spans="1:7" x14ac:dyDescent="0.3">
      <c r="A83" s="167" t="s">
        <v>40</v>
      </c>
      <c r="B83" s="172" t="s">
        <v>13</v>
      </c>
      <c r="C83" s="125">
        <v>0</v>
      </c>
      <c r="D83" s="15"/>
      <c r="E83" s="5">
        <f>SUM(C83:D83)</f>
        <v>0</v>
      </c>
      <c r="F83" s="5"/>
      <c r="G83" s="164"/>
    </row>
    <row r="84" spans="1:7" x14ac:dyDescent="0.3">
      <c r="A84" s="170"/>
      <c r="B84" s="1"/>
      <c r="C84" s="4" t="s">
        <v>6</v>
      </c>
      <c r="D84" s="5"/>
      <c r="E84" s="4">
        <f>SUM(E77:E83)</f>
        <v>344328</v>
      </c>
      <c r="F84" s="4"/>
      <c r="G84" s="164"/>
    </row>
    <row r="85" spans="1:7" x14ac:dyDescent="0.3">
      <c r="A85" s="170"/>
      <c r="B85" s="1"/>
      <c r="C85" s="5"/>
      <c r="D85" s="5"/>
      <c r="E85" s="5"/>
      <c r="F85" s="5"/>
      <c r="G85" s="164"/>
    </row>
    <row r="86" spans="1:7" x14ac:dyDescent="0.3">
      <c r="A86" s="170"/>
      <c r="B86" s="1"/>
      <c r="C86" s="127" t="s">
        <v>10</v>
      </c>
      <c r="D86" s="10"/>
      <c r="E86" s="17">
        <f>B36</f>
        <v>344327</v>
      </c>
      <c r="F86" s="17"/>
      <c r="G86" s="164"/>
    </row>
    <row r="87" spans="1:7" x14ac:dyDescent="0.3">
      <c r="A87" s="170"/>
      <c r="B87" s="14"/>
      <c r="C87" s="14"/>
      <c r="D87" s="10"/>
      <c r="E87" s="14"/>
      <c r="F87" s="14"/>
      <c r="G87" s="164"/>
    </row>
    <row r="88" spans="1:7" x14ac:dyDescent="0.3">
      <c r="A88" s="170"/>
      <c r="B88" s="1"/>
      <c r="C88" s="173" t="str">
        <f>IF(E88=0,,"DIFFERENCE")</f>
        <v>DIFFERENCE</v>
      </c>
      <c r="D88" s="127"/>
      <c r="E88" s="19">
        <f>E84-E86</f>
        <v>1</v>
      </c>
      <c r="F88" s="19"/>
      <c r="G88" s="164"/>
    </row>
    <row r="89" spans="1:7" x14ac:dyDescent="0.3">
      <c r="A89" s="170"/>
      <c r="B89" s="1"/>
      <c r="C89" s="14" t="s">
        <v>4</v>
      </c>
      <c r="D89" s="14"/>
      <c r="E89" s="21">
        <f>E88/E77</f>
        <v>0</v>
      </c>
      <c r="F89" s="21"/>
      <c r="G89" s="164"/>
    </row>
    <row r="90" spans="1:7" x14ac:dyDescent="0.3">
      <c r="A90" s="142"/>
      <c r="D90" s="174"/>
      <c r="E90" s="174"/>
      <c r="F90" s="174"/>
    </row>
    <row r="91" spans="1:7" ht="18.75" x14ac:dyDescent="0.3">
      <c r="A91" s="314" t="s">
        <v>27</v>
      </c>
      <c r="B91" s="314"/>
      <c r="C91" s="314"/>
      <c r="D91" s="314"/>
      <c r="E91" s="314"/>
      <c r="F91" s="314"/>
      <c r="G91" s="314"/>
    </row>
    <row r="92" spans="1:7" x14ac:dyDescent="0.3">
      <c r="A92" s="2"/>
      <c r="B92" s="1"/>
      <c r="C92" s="1"/>
      <c r="D92" s="163" t="s">
        <v>72</v>
      </c>
      <c r="E92" s="1"/>
      <c r="F92" s="164"/>
      <c r="G92" s="164"/>
    </row>
    <row r="93" spans="1:7" x14ac:dyDescent="0.3">
      <c r="A93" s="165" t="s">
        <v>3</v>
      </c>
      <c r="B93" s="9" t="s">
        <v>7</v>
      </c>
      <c r="C93" s="11" t="s">
        <v>5</v>
      </c>
      <c r="D93" s="11" t="s">
        <v>71</v>
      </c>
      <c r="E93" s="175" t="s">
        <v>70</v>
      </c>
      <c r="F93" s="11" t="s">
        <v>73</v>
      </c>
      <c r="G93" s="37" t="s">
        <v>29</v>
      </c>
    </row>
    <row r="94" spans="1:7" x14ac:dyDescent="0.3">
      <c r="A94" s="166">
        <v>2000</v>
      </c>
      <c r="B94" s="167" t="s">
        <v>31</v>
      </c>
      <c r="C94" s="125">
        <v>580861</v>
      </c>
      <c r="D94" s="125"/>
      <c r="E94" s="24">
        <f t="shared" ref="E94:E98" si="3">SUM(C94:D94)</f>
        <v>580861</v>
      </c>
      <c r="F94" s="24">
        <f t="shared" ref="F94:F98" si="4">+E94*0.25</f>
        <v>145215</v>
      </c>
      <c r="G94" s="169"/>
    </row>
    <row r="95" spans="1:7" x14ac:dyDescent="0.3">
      <c r="A95" s="166">
        <v>2150</v>
      </c>
      <c r="B95" s="167" t="s">
        <v>81</v>
      </c>
      <c r="C95" s="125">
        <v>42603</v>
      </c>
      <c r="D95" s="125">
        <v>-20000</v>
      </c>
      <c r="E95" s="24">
        <f t="shared" si="3"/>
        <v>22603</v>
      </c>
      <c r="F95" s="24">
        <f t="shared" si="4"/>
        <v>5651</v>
      </c>
      <c r="G95" s="169" t="s">
        <v>85</v>
      </c>
    </row>
    <row r="96" spans="1:7" x14ac:dyDescent="0.3">
      <c r="A96" s="166">
        <v>3100</v>
      </c>
      <c r="B96" s="167" t="s">
        <v>39</v>
      </c>
      <c r="C96" s="125">
        <v>17960</v>
      </c>
      <c r="D96" s="125">
        <v>0</v>
      </c>
      <c r="E96" s="24">
        <f t="shared" si="3"/>
        <v>17960</v>
      </c>
      <c r="F96" s="24">
        <f t="shared" si="4"/>
        <v>4490</v>
      </c>
      <c r="G96" s="169"/>
    </row>
    <row r="97" spans="1:7" x14ac:dyDescent="0.3">
      <c r="A97" s="166">
        <v>4200</v>
      </c>
      <c r="B97" s="167" t="s">
        <v>32</v>
      </c>
      <c r="C97" s="125">
        <v>15000</v>
      </c>
      <c r="D97" s="125">
        <v>-500</v>
      </c>
      <c r="E97" s="24">
        <f t="shared" si="3"/>
        <v>14500</v>
      </c>
      <c r="F97" s="24">
        <f t="shared" si="4"/>
        <v>3625</v>
      </c>
      <c r="G97" s="169" t="s">
        <v>86</v>
      </c>
    </row>
    <row r="98" spans="1:7" x14ac:dyDescent="0.3">
      <c r="A98" s="166">
        <v>4500</v>
      </c>
      <c r="B98" s="167" t="s">
        <v>82</v>
      </c>
      <c r="C98" s="125">
        <v>4354</v>
      </c>
      <c r="D98" s="125">
        <v>0</v>
      </c>
      <c r="E98" s="24">
        <f t="shared" si="3"/>
        <v>4354</v>
      </c>
      <c r="F98" s="24">
        <f t="shared" si="4"/>
        <v>1089</v>
      </c>
      <c r="G98" s="169"/>
    </row>
    <row r="99" spans="1:7" x14ac:dyDescent="0.3">
      <c r="A99" s="40"/>
      <c r="D99" s="160"/>
      <c r="E99" s="160"/>
      <c r="F99" s="160"/>
    </row>
    <row r="100" spans="1:7" x14ac:dyDescent="0.3">
      <c r="A100" s="9" t="s">
        <v>8</v>
      </c>
      <c r="B100" s="1"/>
      <c r="C100" s="27"/>
      <c r="D100" s="27"/>
      <c r="E100" s="27">
        <f>SUM(E94:E99)</f>
        <v>640278</v>
      </c>
      <c r="F100" s="27"/>
      <c r="G100" s="164"/>
    </row>
    <row r="101" spans="1:7" x14ac:dyDescent="0.3">
      <c r="A101" s="170"/>
      <c r="B101" s="14"/>
      <c r="C101" s="27"/>
      <c r="D101" s="27"/>
      <c r="E101" s="27"/>
      <c r="F101" s="27"/>
      <c r="G101" s="164"/>
    </row>
    <row r="102" spans="1:7" x14ac:dyDescent="0.3">
      <c r="A102" s="14" t="s">
        <v>28</v>
      </c>
      <c r="B102" s="1"/>
      <c r="C102" s="24"/>
      <c r="D102" s="26"/>
      <c r="E102" s="24">
        <f>E100*0.25</f>
        <v>160070</v>
      </c>
      <c r="F102" s="24"/>
      <c r="G102" s="164"/>
    </row>
    <row r="103" spans="1:7" x14ac:dyDescent="0.3">
      <c r="A103" s="170"/>
      <c r="B103" s="127"/>
      <c r="C103" s="30"/>
      <c r="D103" s="29"/>
      <c r="E103" s="30"/>
      <c r="F103" s="30"/>
      <c r="G103" s="164"/>
    </row>
    <row r="104" spans="1:7" x14ac:dyDescent="0.3">
      <c r="A104" s="127" t="s">
        <v>24</v>
      </c>
      <c r="B104" s="1"/>
      <c r="C104" s="30"/>
      <c r="D104" s="29"/>
      <c r="E104" s="30"/>
      <c r="F104" s="30"/>
      <c r="G104" s="164"/>
    </row>
    <row r="105" spans="1:7" x14ac:dyDescent="0.3">
      <c r="A105" s="127" t="s">
        <v>12</v>
      </c>
      <c r="B105" s="171" t="s">
        <v>13</v>
      </c>
      <c r="C105" s="4" t="s">
        <v>33</v>
      </c>
      <c r="D105" s="176"/>
      <c r="E105" s="5"/>
      <c r="F105" s="5"/>
      <c r="G105" s="164"/>
    </row>
    <row r="106" spans="1:7" x14ac:dyDescent="0.3">
      <c r="A106" s="167" t="s">
        <v>83</v>
      </c>
      <c r="B106" s="177" t="s">
        <v>84</v>
      </c>
      <c r="C106" s="125">
        <v>6380</v>
      </c>
      <c r="D106" s="176"/>
      <c r="E106" s="24">
        <f>SUM(C106:D106)</f>
        <v>6380</v>
      </c>
      <c r="F106" s="24"/>
      <c r="G106" s="164"/>
    </row>
    <row r="107" spans="1:7" x14ac:dyDescent="0.3">
      <c r="A107" s="167" t="s">
        <v>40</v>
      </c>
      <c r="B107" s="177" t="s">
        <v>13</v>
      </c>
      <c r="C107" s="125">
        <v>0</v>
      </c>
      <c r="D107" s="176"/>
      <c r="E107" s="24">
        <f>SUM(C107:D107)</f>
        <v>0</v>
      </c>
      <c r="F107" s="24"/>
      <c r="G107" s="164"/>
    </row>
    <row r="108" spans="1:7" x14ac:dyDescent="0.3">
      <c r="A108" s="167" t="s">
        <v>40</v>
      </c>
      <c r="B108" s="177" t="s">
        <v>13</v>
      </c>
      <c r="C108" s="125">
        <v>0</v>
      </c>
      <c r="D108" s="176"/>
      <c r="E108" s="24">
        <f>SUM(C108:D108)</f>
        <v>0</v>
      </c>
      <c r="F108" s="24"/>
      <c r="G108" s="164"/>
    </row>
    <row r="109" spans="1:7" x14ac:dyDescent="0.3">
      <c r="A109" s="170"/>
      <c r="B109" s="1"/>
      <c r="C109" s="27" t="s">
        <v>6</v>
      </c>
      <c r="D109" s="24"/>
      <c r="E109" s="27">
        <f>SUM(E102:E108)</f>
        <v>166450</v>
      </c>
      <c r="F109" s="27"/>
      <c r="G109" s="164"/>
    </row>
    <row r="110" spans="1:7" x14ac:dyDescent="0.3">
      <c r="A110" s="170"/>
      <c r="B110" s="1"/>
      <c r="C110" s="30"/>
      <c r="D110" s="30"/>
      <c r="E110" s="30"/>
      <c r="F110" s="30"/>
      <c r="G110" s="164"/>
    </row>
    <row r="111" spans="1:7" x14ac:dyDescent="0.3">
      <c r="A111" s="170"/>
      <c r="B111" s="1"/>
      <c r="C111" s="32" t="s">
        <v>10</v>
      </c>
      <c r="D111" s="29"/>
      <c r="E111" s="27">
        <f>D20</f>
        <v>170276</v>
      </c>
      <c r="F111" s="27"/>
      <c r="G111" s="164"/>
    </row>
    <row r="112" spans="1:7" x14ac:dyDescent="0.3">
      <c r="A112" s="170"/>
      <c r="B112" s="14"/>
      <c r="C112" s="30"/>
      <c r="D112" s="29"/>
      <c r="E112" s="24"/>
      <c r="F112" s="24"/>
      <c r="G112" s="164"/>
    </row>
    <row r="113" spans="1:7" x14ac:dyDescent="0.3">
      <c r="A113" s="170"/>
      <c r="B113" s="1"/>
      <c r="C113" s="178" t="str">
        <f>IF(E113=0,,"DIFFERENCE")</f>
        <v>DIFFERENCE</v>
      </c>
      <c r="D113" s="32"/>
      <c r="E113" s="34">
        <f>E109-E111</f>
        <v>-3826</v>
      </c>
      <c r="F113" s="34"/>
      <c r="G113" s="164"/>
    </row>
    <row r="114" spans="1:7" x14ac:dyDescent="0.3">
      <c r="A114" s="170"/>
      <c r="B114" s="1"/>
      <c r="C114" s="30" t="s">
        <v>4</v>
      </c>
      <c r="D114" s="30"/>
      <c r="E114" s="21">
        <f>E113/E102</f>
        <v>-2.4E-2</v>
      </c>
      <c r="F114" s="21"/>
      <c r="G114" s="164"/>
    </row>
    <row r="123" spans="1:7" x14ac:dyDescent="0.3">
      <c r="A123" s="179"/>
    </row>
    <row r="125" spans="1:7" x14ac:dyDescent="0.3">
      <c r="A125" s="180"/>
    </row>
    <row r="126" spans="1:7" x14ac:dyDescent="0.3">
      <c r="A126" s="180"/>
    </row>
    <row r="127" spans="1:7" x14ac:dyDescent="0.3">
      <c r="A127" s="176"/>
    </row>
    <row r="128" spans="1:7" x14ac:dyDescent="0.3">
      <c r="A128" s="180"/>
    </row>
    <row r="129" spans="1:1" x14ac:dyDescent="0.3">
      <c r="A129" s="142"/>
    </row>
    <row r="130" spans="1:1" x14ac:dyDescent="0.3">
      <c r="A130" s="142"/>
    </row>
    <row r="131" spans="1:1" x14ac:dyDescent="0.3">
      <c r="A131" s="142"/>
    </row>
    <row r="132" spans="1:1" x14ac:dyDescent="0.3">
      <c r="A132" s="142"/>
    </row>
    <row r="133" spans="1:1" x14ac:dyDescent="0.3">
      <c r="A133" s="142"/>
    </row>
    <row r="134" spans="1:1" x14ac:dyDescent="0.3">
      <c r="A134" s="180"/>
    </row>
    <row r="135" spans="1:1" x14ac:dyDescent="0.3">
      <c r="A135" s="180"/>
    </row>
    <row r="136" spans="1:1" x14ac:dyDescent="0.3">
      <c r="A136" s="176"/>
    </row>
    <row r="137" spans="1:1" x14ac:dyDescent="0.3">
      <c r="A137" s="180"/>
    </row>
    <row r="138" spans="1:1" x14ac:dyDescent="0.3">
      <c r="A138" s="142"/>
    </row>
    <row r="139" spans="1:1" x14ac:dyDescent="0.3">
      <c r="A139" s="142"/>
    </row>
    <row r="140" spans="1:1" x14ac:dyDescent="0.3">
      <c r="A140" s="142"/>
    </row>
    <row r="148" spans="1:1" x14ac:dyDescent="0.3">
      <c r="A148" s="180"/>
    </row>
    <row r="149" spans="1:1" x14ac:dyDescent="0.3">
      <c r="A149" s="180"/>
    </row>
    <row r="150" spans="1:1" x14ac:dyDescent="0.3">
      <c r="A150" s="176"/>
    </row>
    <row r="151" spans="1:1" x14ac:dyDescent="0.3">
      <c r="A151" s="180"/>
    </row>
    <row r="152" spans="1:1" x14ac:dyDescent="0.3">
      <c r="A152" s="180"/>
    </row>
  </sheetData>
  <sheetProtection algorithmName="SHA-512" hashValue="jYBlY0zVFylmycP9uBz6wjH7xLwt4B+C/83ZiB79guEDJPk9ly4YznWNe/uFrpnZ98CHZ0cvyyIfipirK142gg==" saltValue="MxOMjmxts05xMa7rpqB97w==" spinCount="100000" sheet="1" objects="1" scenarios="1"/>
  <mergeCells count="14">
    <mergeCell ref="A2:F2"/>
    <mergeCell ref="A69:G69"/>
    <mergeCell ref="A91:G91"/>
    <mergeCell ref="A5:F5"/>
    <mergeCell ref="E40:F41"/>
    <mergeCell ref="A46:C46"/>
    <mergeCell ref="A47:C47"/>
    <mergeCell ref="A48:C48"/>
    <mergeCell ref="A49:C49"/>
    <mergeCell ref="A50:C50"/>
    <mergeCell ref="A57:C57"/>
    <mergeCell ref="A59:C59"/>
    <mergeCell ref="A61:C61"/>
    <mergeCell ref="B63:C63"/>
  </mergeCells>
  <pageMargins left="0.59055118110236227" right="0.59055118110236227" top="0.98425196850393704" bottom="0.98425196850393704" header="0.51181102362204722" footer="0.51181102362204722"/>
  <pageSetup paperSize="9" orientation="portrait" blackAndWhite="1" horizontalDpi="300" verticalDpi="300" r:id="rId1"/>
  <headerFooter alignWithMargins="0">
    <oddHeader>&amp;L&amp;"BDO Logo,Regular"&amp;24BDO</oddHeader>
  </headerFooter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292"/>
  <sheetViews>
    <sheetView topLeftCell="A118" workbookViewId="0"/>
  </sheetViews>
  <sheetFormatPr defaultColWidth="9.140625" defaultRowHeight="15" x14ac:dyDescent="0.2"/>
  <cols>
    <col min="1" max="1" width="8.85546875" style="58" bestFit="1" customWidth="1"/>
    <col min="2" max="2" width="25" style="58" bestFit="1" customWidth="1"/>
    <col min="3" max="3" width="17.42578125" style="58" bestFit="1" customWidth="1"/>
    <col min="4" max="4" width="10.28515625" style="58" bestFit="1" customWidth="1"/>
    <col min="5" max="5" width="15.140625" style="58" bestFit="1" customWidth="1"/>
    <col min="6" max="6" width="14.5703125" style="58" bestFit="1" customWidth="1"/>
    <col min="7" max="7" width="28.85546875" style="58" bestFit="1" customWidth="1"/>
    <col min="8" max="8" width="24.140625" style="58" bestFit="1" customWidth="1"/>
    <col min="9" max="9" width="10.7109375" style="58" bestFit="1" customWidth="1"/>
    <col min="10" max="10" width="12.5703125" style="58" bestFit="1" customWidth="1"/>
    <col min="11" max="11" width="5.85546875" style="58" bestFit="1" customWidth="1"/>
    <col min="12" max="12" width="19.28515625" style="58" bestFit="1" customWidth="1"/>
    <col min="13" max="13" width="12.7109375" style="58" bestFit="1" customWidth="1"/>
    <col min="14" max="14" width="14.140625" style="58" bestFit="1" customWidth="1"/>
    <col min="15" max="16384" width="9.140625" style="58"/>
  </cols>
  <sheetData>
    <row r="1" spans="1:14" ht="23.25" x14ac:dyDescent="0.35">
      <c r="A1" s="62" t="s">
        <v>68</v>
      </c>
    </row>
    <row r="2" spans="1:14" ht="16.5" x14ac:dyDescent="0.3">
      <c r="A2" s="13" t="s">
        <v>67</v>
      </c>
    </row>
    <row r="4" spans="1:14" ht="15.75" x14ac:dyDescent="0.25">
      <c r="A4" s="59" t="s">
        <v>64</v>
      </c>
      <c r="B4" s="60" t="s">
        <v>65</v>
      </c>
      <c r="C4" s="60" t="s">
        <v>107</v>
      </c>
      <c r="D4" s="60" t="s">
        <v>108</v>
      </c>
      <c r="E4" s="60"/>
      <c r="F4" s="60"/>
      <c r="G4" s="60"/>
      <c r="H4" s="60"/>
      <c r="I4" s="60"/>
      <c r="J4" s="60"/>
      <c r="K4" s="60"/>
      <c r="L4" s="61"/>
      <c r="M4"/>
      <c r="N4"/>
    </row>
    <row r="5" spans="1:14" customFormat="1" ht="12.75" x14ac:dyDescent="0.2">
      <c r="A5">
        <v>100</v>
      </c>
      <c r="B5" t="s">
        <v>76</v>
      </c>
      <c r="C5" s="282"/>
      <c r="D5" s="282"/>
    </row>
    <row r="6" spans="1:14" customFormat="1" ht="12.75" x14ac:dyDescent="0.2">
      <c r="A6">
        <v>200</v>
      </c>
      <c r="B6" t="s">
        <v>77</v>
      </c>
      <c r="C6" s="282"/>
      <c r="D6" s="282"/>
    </row>
    <row r="7" spans="1:14" customFormat="1" ht="12.75" x14ac:dyDescent="0.2"/>
    <row r="8" spans="1:14" customFormat="1" ht="12.75" x14ac:dyDescent="0.2"/>
    <row r="9" spans="1:14" customFormat="1" ht="12.75" x14ac:dyDescent="0.2"/>
    <row r="10" spans="1:14" customFormat="1" ht="12.75" x14ac:dyDescent="0.2"/>
    <row r="11" spans="1:14" customFormat="1" ht="12.75" x14ac:dyDescent="0.2"/>
    <row r="12" spans="1:14" customFormat="1" ht="12.75" x14ac:dyDescent="0.2"/>
    <row r="13" spans="1:14" customFormat="1" ht="12.75" x14ac:dyDescent="0.2"/>
    <row r="14" spans="1:14" customFormat="1" ht="12.75" x14ac:dyDescent="0.2"/>
    <row r="15" spans="1:14" customFormat="1" ht="12.75" x14ac:dyDescent="0.2"/>
    <row r="16" spans="1:14" customFormat="1" ht="12.75" x14ac:dyDescent="0.2"/>
    <row r="17" customFormat="1" ht="12.75" x14ac:dyDescent="0.2"/>
    <row r="18" customFormat="1" ht="12.75" x14ac:dyDescent="0.2"/>
    <row r="19" customFormat="1" ht="12.75" x14ac:dyDescent="0.2"/>
    <row r="20" customFormat="1" ht="12.75" x14ac:dyDescent="0.2"/>
    <row r="21" customFormat="1" ht="12.75" x14ac:dyDescent="0.2"/>
    <row r="22" customFormat="1" ht="12.75" x14ac:dyDescent="0.2"/>
    <row r="23" customFormat="1" ht="12.75" x14ac:dyDescent="0.2"/>
    <row r="24" customFormat="1" ht="12.75" x14ac:dyDescent="0.2"/>
    <row r="25" customFormat="1" ht="12.75" x14ac:dyDescent="0.2"/>
    <row r="26" customFormat="1" ht="12.75" x14ac:dyDescent="0.2"/>
    <row r="27" customFormat="1" ht="12.75" x14ac:dyDescent="0.2"/>
    <row r="28" customFormat="1" ht="12.75" x14ac:dyDescent="0.2"/>
    <row r="29" customFormat="1" ht="12.75" x14ac:dyDescent="0.2"/>
    <row r="30" customFormat="1" ht="12.75" x14ac:dyDescent="0.2"/>
    <row r="31" customFormat="1" ht="12.75" x14ac:dyDescent="0.2"/>
    <row r="32" customFormat="1" ht="12.75" x14ac:dyDescent="0.2"/>
    <row r="33" spans="1:14" customFormat="1" ht="12.75" x14ac:dyDescent="0.2"/>
    <row r="34" spans="1:14" customFormat="1" ht="12.75" x14ac:dyDescent="0.2"/>
    <row r="35" spans="1:14" customFormat="1" ht="12.75" x14ac:dyDescent="0.2"/>
    <row r="36" spans="1:14" customFormat="1" ht="12.75" x14ac:dyDescent="0.2"/>
    <row r="37" spans="1:14" customFormat="1" ht="12.75" x14ac:dyDescent="0.2"/>
    <row r="38" spans="1:14" customFormat="1" ht="12.75" x14ac:dyDescent="0.2"/>
    <row r="39" spans="1:14" customFormat="1" ht="12.75" x14ac:dyDescent="0.2"/>
    <row r="40" spans="1:14" customFormat="1" ht="12.75" x14ac:dyDescent="0.2"/>
    <row r="41" spans="1:14" customFormat="1" ht="12.75" x14ac:dyDescent="0.2"/>
    <row r="42" spans="1:14" customFormat="1" ht="12.75" x14ac:dyDescent="0.2"/>
    <row r="43" spans="1:14" customFormat="1" ht="12.75" x14ac:dyDescent="0.2"/>
    <row r="44" spans="1:14" customFormat="1" ht="12.75" x14ac:dyDescent="0.2"/>
    <row r="45" spans="1:14" customFormat="1" ht="12.75" x14ac:dyDescent="0.2"/>
    <row r="46" spans="1:14" customFormat="1" ht="12.75" x14ac:dyDescent="0.2"/>
    <row r="47" spans="1:14" customFormat="1" ht="12.75" x14ac:dyDescent="0.2"/>
    <row r="48" spans="1:14" x14ac:dyDescent="0.2">
      <c r="A48"/>
      <c r="B48"/>
      <c r="C48"/>
      <c r="D48"/>
      <c r="E48"/>
      <c r="F48"/>
      <c r="G48"/>
      <c r="H48"/>
      <c r="I48"/>
      <c r="J48"/>
      <c r="K48"/>
      <c r="L48"/>
      <c r="M48"/>
      <c r="N48"/>
    </row>
    <row r="49" spans="1:14" x14ac:dyDescent="0.2">
      <c r="A49"/>
      <c r="B49"/>
      <c r="C49"/>
      <c r="D49"/>
      <c r="E49"/>
      <c r="F49"/>
      <c r="G49"/>
      <c r="H49"/>
      <c r="I49"/>
      <c r="J49"/>
      <c r="K49"/>
      <c r="L49"/>
      <c r="M49"/>
      <c r="N49"/>
    </row>
    <row r="50" spans="1:14" x14ac:dyDescent="0.2">
      <c r="A50"/>
      <c r="B50"/>
      <c r="C50"/>
      <c r="D50"/>
      <c r="E50"/>
      <c r="F50"/>
      <c r="G50"/>
      <c r="H50"/>
      <c r="I50"/>
      <c r="J50"/>
      <c r="K50"/>
      <c r="L50"/>
      <c r="M50"/>
      <c r="N50"/>
    </row>
    <row r="51" spans="1:14" x14ac:dyDescent="0.2">
      <c r="A51"/>
      <c r="B51"/>
      <c r="C51"/>
      <c r="D51"/>
      <c r="E51"/>
      <c r="F51"/>
      <c r="G51"/>
      <c r="H51"/>
      <c r="I51"/>
      <c r="J51"/>
      <c r="K51"/>
      <c r="L51"/>
      <c r="M51"/>
      <c r="N51"/>
    </row>
    <row r="52" spans="1:14" x14ac:dyDescent="0.2">
      <c r="A52"/>
      <c r="B52"/>
      <c r="C52"/>
      <c r="D52"/>
      <c r="E52"/>
      <c r="F52"/>
      <c r="G52"/>
      <c r="H52"/>
      <c r="I52"/>
      <c r="J52"/>
      <c r="K52"/>
      <c r="L52"/>
      <c r="M52"/>
      <c r="N52"/>
    </row>
    <row r="53" spans="1:14" x14ac:dyDescent="0.2">
      <c r="A53"/>
      <c r="B53"/>
      <c r="C53"/>
      <c r="D53"/>
      <c r="E53"/>
      <c r="F53"/>
      <c r="G53"/>
      <c r="H53"/>
      <c r="I53"/>
      <c r="J53"/>
      <c r="K53"/>
      <c r="L53"/>
      <c r="M53"/>
      <c r="N53"/>
    </row>
    <row r="54" spans="1:14" x14ac:dyDescent="0.2">
      <c r="A54"/>
      <c r="B54"/>
      <c r="C54"/>
      <c r="D54"/>
      <c r="E54"/>
      <c r="F54"/>
      <c r="G54"/>
      <c r="H54"/>
      <c r="I54"/>
      <c r="J54"/>
      <c r="K54"/>
      <c r="L54"/>
      <c r="M54"/>
      <c r="N54"/>
    </row>
    <row r="55" spans="1:14" x14ac:dyDescent="0.2">
      <c r="A55"/>
      <c r="B55"/>
      <c r="C55"/>
      <c r="D55"/>
      <c r="E55"/>
      <c r="F55"/>
      <c r="G55"/>
      <c r="H55"/>
      <c r="I55"/>
      <c r="J55"/>
      <c r="K55"/>
      <c r="L55"/>
      <c r="M55"/>
      <c r="N55"/>
    </row>
    <row r="56" spans="1:14" x14ac:dyDescent="0.2">
      <c r="A56"/>
      <c r="B56"/>
      <c r="C56"/>
      <c r="D56"/>
      <c r="E56"/>
      <c r="F56"/>
      <c r="G56"/>
      <c r="H56"/>
      <c r="I56"/>
      <c r="J56"/>
      <c r="K56"/>
      <c r="L56"/>
      <c r="M56"/>
      <c r="N56"/>
    </row>
    <row r="57" spans="1:14" x14ac:dyDescent="0.2">
      <c r="A57"/>
      <c r="B57"/>
      <c r="C57"/>
      <c r="D57"/>
      <c r="E57"/>
      <c r="F57"/>
      <c r="G57"/>
      <c r="H57"/>
      <c r="I57"/>
      <c r="J57"/>
      <c r="K57"/>
      <c r="L57"/>
      <c r="M57"/>
      <c r="N57"/>
    </row>
    <row r="58" spans="1:14" x14ac:dyDescent="0.2">
      <c r="A58"/>
      <c r="B58"/>
      <c r="C58"/>
      <c r="D58"/>
      <c r="E58"/>
      <c r="F58"/>
      <c r="G58"/>
      <c r="H58"/>
      <c r="I58"/>
      <c r="J58"/>
      <c r="K58"/>
      <c r="L58"/>
      <c r="M58"/>
      <c r="N58"/>
    </row>
    <row r="59" spans="1:14" x14ac:dyDescent="0.2">
      <c r="A59"/>
      <c r="B59"/>
      <c r="C59"/>
      <c r="D59"/>
      <c r="E59"/>
      <c r="F59"/>
      <c r="G59"/>
      <c r="H59"/>
      <c r="I59"/>
      <c r="J59"/>
      <c r="K59"/>
      <c r="L59"/>
      <c r="M59"/>
      <c r="N59"/>
    </row>
    <row r="60" spans="1:14" x14ac:dyDescent="0.2">
      <c r="A60"/>
      <c r="B60"/>
      <c r="C60"/>
      <c r="D60"/>
      <c r="E60"/>
      <c r="F60"/>
      <c r="G60"/>
      <c r="H60"/>
      <c r="I60"/>
      <c r="J60"/>
      <c r="K60"/>
      <c r="L60"/>
      <c r="M60"/>
      <c r="N60"/>
    </row>
    <row r="61" spans="1:14" x14ac:dyDescent="0.2">
      <c r="A61"/>
      <c r="B61"/>
      <c r="C61"/>
      <c r="D61"/>
      <c r="E61"/>
      <c r="F61"/>
      <c r="G61"/>
      <c r="H61"/>
      <c r="I61"/>
      <c r="J61"/>
      <c r="K61"/>
      <c r="L61"/>
      <c r="M61"/>
      <c r="N61"/>
    </row>
    <row r="62" spans="1:14" x14ac:dyDescent="0.2">
      <c r="A62"/>
      <c r="B62"/>
      <c r="C62"/>
      <c r="D62"/>
      <c r="E62"/>
      <c r="F62"/>
      <c r="G62"/>
      <c r="H62"/>
      <c r="I62"/>
      <c r="J62"/>
      <c r="K62"/>
      <c r="L62"/>
      <c r="M62"/>
      <c r="N62"/>
    </row>
    <row r="63" spans="1:14" x14ac:dyDescent="0.2">
      <c r="A63"/>
      <c r="B63"/>
      <c r="C63"/>
      <c r="D63"/>
      <c r="E63"/>
      <c r="F63"/>
      <c r="G63"/>
      <c r="H63"/>
      <c r="I63"/>
      <c r="J63"/>
      <c r="K63"/>
      <c r="L63"/>
      <c r="M63"/>
      <c r="N63"/>
    </row>
    <row r="64" spans="1:14" x14ac:dyDescent="0.2">
      <c r="A64"/>
      <c r="B64"/>
      <c r="C64"/>
      <c r="D64"/>
      <c r="E64"/>
      <c r="F64"/>
      <c r="G64"/>
      <c r="H64"/>
      <c r="I64"/>
      <c r="J64"/>
      <c r="K64"/>
      <c r="L64"/>
      <c r="M64"/>
      <c r="N64"/>
    </row>
    <row r="65" spans="1:14" x14ac:dyDescent="0.2">
      <c r="A65"/>
      <c r="B65"/>
      <c r="C65"/>
      <c r="D65"/>
      <c r="E65"/>
      <c r="F65"/>
      <c r="G65"/>
      <c r="H65"/>
      <c r="I65"/>
      <c r="J65"/>
      <c r="K65"/>
      <c r="L65"/>
      <c r="M65"/>
      <c r="N65"/>
    </row>
    <row r="66" spans="1:14" x14ac:dyDescent="0.2">
      <c r="A66"/>
      <c r="B66"/>
      <c r="C66"/>
      <c r="D66"/>
      <c r="E66"/>
      <c r="F66"/>
      <c r="G66"/>
      <c r="H66"/>
      <c r="I66"/>
      <c r="J66"/>
      <c r="K66"/>
      <c r="L66"/>
      <c r="M66"/>
      <c r="N66"/>
    </row>
    <row r="67" spans="1:14" x14ac:dyDescent="0.2">
      <c r="A67"/>
      <c r="B67"/>
      <c r="C67"/>
      <c r="D67"/>
      <c r="E67"/>
      <c r="F67"/>
      <c r="G67"/>
      <c r="H67"/>
      <c r="I67"/>
      <c r="J67"/>
      <c r="K67"/>
      <c r="L67"/>
      <c r="M67"/>
      <c r="N67"/>
    </row>
    <row r="68" spans="1:14" x14ac:dyDescent="0.2">
      <c r="A68"/>
      <c r="B68"/>
      <c r="C68"/>
      <c r="D68"/>
      <c r="E68"/>
      <c r="F68"/>
      <c r="G68"/>
      <c r="H68"/>
      <c r="I68"/>
      <c r="J68"/>
      <c r="K68"/>
      <c r="L68"/>
      <c r="M68"/>
      <c r="N68"/>
    </row>
    <row r="69" spans="1:14" x14ac:dyDescent="0.2">
      <c r="A69"/>
      <c r="B69"/>
      <c r="C69"/>
      <c r="D69"/>
      <c r="E69"/>
      <c r="F69"/>
      <c r="G69"/>
      <c r="H69"/>
      <c r="I69"/>
      <c r="J69"/>
      <c r="K69"/>
      <c r="L69"/>
      <c r="M69"/>
      <c r="N69"/>
    </row>
    <row r="70" spans="1:14" x14ac:dyDescent="0.2">
      <c r="A70"/>
      <c r="B70"/>
      <c r="C70"/>
      <c r="D70"/>
      <c r="E70"/>
      <c r="F70"/>
      <c r="G70"/>
      <c r="H70"/>
      <c r="I70"/>
      <c r="J70"/>
      <c r="K70"/>
      <c r="L70"/>
      <c r="M70"/>
      <c r="N70"/>
    </row>
    <row r="71" spans="1:14" x14ac:dyDescent="0.2">
      <c r="A71"/>
      <c r="B71"/>
      <c r="C71"/>
      <c r="D71"/>
      <c r="E71"/>
      <c r="F71"/>
      <c r="G71"/>
      <c r="H71"/>
      <c r="I71"/>
      <c r="J71"/>
      <c r="K71"/>
      <c r="L71"/>
      <c r="M71"/>
      <c r="N71"/>
    </row>
    <row r="72" spans="1:14" x14ac:dyDescent="0.2">
      <c r="A72"/>
      <c r="B72"/>
      <c r="C72"/>
      <c r="D72"/>
      <c r="E72"/>
      <c r="F72"/>
      <c r="G72"/>
      <c r="H72"/>
      <c r="I72"/>
      <c r="J72"/>
      <c r="K72"/>
      <c r="L72"/>
      <c r="M72"/>
      <c r="N72"/>
    </row>
    <row r="73" spans="1:14" x14ac:dyDescent="0.2">
      <c r="A73"/>
      <c r="B73"/>
      <c r="C73"/>
      <c r="D73"/>
      <c r="E73"/>
      <c r="F73"/>
      <c r="G73"/>
      <c r="H73"/>
      <c r="I73"/>
      <c r="J73"/>
      <c r="K73"/>
      <c r="L73"/>
      <c r="M73"/>
      <c r="N73"/>
    </row>
    <row r="74" spans="1:14" x14ac:dyDescent="0.2">
      <c r="A74"/>
      <c r="B74"/>
      <c r="C74"/>
      <c r="D74"/>
      <c r="E74"/>
      <c r="F74"/>
      <c r="G74"/>
      <c r="H74"/>
      <c r="I74"/>
      <c r="J74"/>
      <c r="K74"/>
      <c r="L74"/>
      <c r="M74"/>
      <c r="N74"/>
    </row>
    <row r="75" spans="1:14" x14ac:dyDescent="0.2">
      <c r="A75"/>
      <c r="B75"/>
      <c r="C75"/>
      <c r="D75"/>
      <c r="E75"/>
      <c r="F75"/>
      <c r="G75"/>
      <c r="H75"/>
      <c r="I75"/>
      <c r="J75"/>
      <c r="K75"/>
      <c r="L75"/>
      <c r="M75"/>
      <c r="N75"/>
    </row>
    <row r="76" spans="1:14" x14ac:dyDescent="0.2">
      <c r="A76"/>
      <c r="B76"/>
      <c r="C76"/>
      <c r="D76"/>
      <c r="E76"/>
      <c r="F76"/>
      <c r="G76"/>
      <c r="H76"/>
      <c r="I76"/>
      <c r="J76"/>
      <c r="K76"/>
      <c r="L76"/>
      <c r="M76"/>
      <c r="N76"/>
    </row>
    <row r="77" spans="1:14" x14ac:dyDescent="0.2">
      <c r="A77"/>
      <c r="B77"/>
      <c r="C77"/>
      <c r="D77"/>
      <c r="E77"/>
      <c r="F77"/>
      <c r="G77"/>
      <c r="H77"/>
      <c r="I77"/>
      <c r="J77"/>
      <c r="K77"/>
      <c r="L77"/>
      <c r="M77"/>
      <c r="N77"/>
    </row>
    <row r="78" spans="1:14" x14ac:dyDescent="0.2">
      <c r="A78"/>
      <c r="B78"/>
      <c r="C78"/>
      <c r="D78"/>
      <c r="E78"/>
      <c r="F78"/>
      <c r="G78"/>
      <c r="H78"/>
      <c r="I78"/>
      <c r="J78"/>
      <c r="K78"/>
      <c r="L78"/>
      <c r="M78"/>
      <c r="N78"/>
    </row>
    <row r="79" spans="1:14" x14ac:dyDescent="0.2">
      <c r="A79"/>
      <c r="B79"/>
      <c r="C79"/>
      <c r="D79"/>
      <c r="E79"/>
      <c r="F79"/>
      <c r="G79"/>
      <c r="H79"/>
      <c r="I79"/>
      <c r="J79"/>
      <c r="K79"/>
      <c r="L79"/>
      <c r="M79"/>
      <c r="N79"/>
    </row>
    <row r="80" spans="1:14" x14ac:dyDescent="0.2">
      <c r="A80"/>
      <c r="B80"/>
      <c r="C80"/>
      <c r="D80"/>
      <c r="E80"/>
      <c r="F80"/>
      <c r="G80"/>
      <c r="H80"/>
      <c r="I80"/>
      <c r="J80"/>
      <c r="K80"/>
      <c r="L80"/>
      <c r="M80"/>
      <c r="N80"/>
    </row>
    <row r="81" spans="1:14" x14ac:dyDescent="0.2">
      <c r="A81"/>
      <c r="B81"/>
      <c r="C81"/>
      <c r="D81"/>
      <c r="E81"/>
      <c r="F81"/>
      <c r="G81"/>
      <c r="H81"/>
      <c r="I81"/>
      <c r="J81"/>
      <c r="K81"/>
      <c r="L81"/>
      <c r="M81"/>
      <c r="N81"/>
    </row>
    <row r="82" spans="1:14" x14ac:dyDescent="0.2">
      <c r="A82"/>
      <c r="B82"/>
      <c r="C82"/>
      <c r="D82"/>
      <c r="E82"/>
      <c r="F82"/>
      <c r="G82"/>
      <c r="H82"/>
      <c r="I82"/>
      <c r="J82"/>
      <c r="K82"/>
      <c r="L82"/>
      <c r="M82"/>
      <c r="N82"/>
    </row>
    <row r="83" spans="1:14" x14ac:dyDescent="0.2">
      <c r="A83"/>
      <c r="B83"/>
      <c r="C83"/>
      <c r="D83"/>
      <c r="E83"/>
      <c r="F83"/>
      <c r="G83"/>
      <c r="H83"/>
      <c r="I83"/>
      <c r="J83"/>
      <c r="K83"/>
      <c r="L83"/>
      <c r="M83"/>
      <c r="N83"/>
    </row>
    <row r="84" spans="1:14" x14ac:dyDescent="0.2">
      <c r="A84"/>
      <c r="B84"/>
      <c r="C84"/>
      <c r="D84"/>
      <c r="E84"/>
      <c r="F84"/>
      <c r="G84"/>
      <c r="H84"/>
      <c r="I84"/>
      <c r="J84"/>
      <c r="K84"/>
      <c r="L84"/>
      <c r="M84"/>
      <c r="N84"/>
    </row>
    <row r="85" spans="1:14" x14ac:dyDescent="0.2">
      <c r="A85"/>
      <c r="B85"/>
      <c r="C85"/>
      <c r="D85"/>
      <c r="E85"/>
      <c r="F85"/>
      <c r="G85"/>
      <c r="H85"/>
      <c r="I85"/>
      <c r="J85"/>
      <c r="K85"/>
      <c r="L85"/>
      <c r="M85"/>
      <c r="N85"/>
    </row>
    <row r="86" spans="1:14" x14ac:dyDescent="0.2">
      <c r="A86"/>
      <c r="B86"/>
      <c r="C86"/>
      <c r="D86"/>
      <c r="E86"/>
      <c r="F86"/>
      <c r="G86"/>
      <c r="H86"/>
      <c r="I86"/>
      <c r="J86"/>
      <c r="K86"/>
      <c r="L86"/>
      <c r="M86"/>
      <c r="N86"/>
    </row>
    <row r="87" spans="1:14" x14ac:dyDescent="0.2">
      <c r="A87"/>
      <c r="B87"/>
      <c r="C87"/>
      <c r="D87"/>
      <c r="E87"/>
      <c r="F87"/>
      <c r="G87"/>
      <c r="H87"/>
      <c r="I87"/>
      <c r="J87"/>
      <c r="K87"/>
      <c r="L87"/>
      <c r="M87"/>
      <c r="N87"/>
    </row>
    <row r="88" spans="1:14" x14ac:dyDescent="0.2">
      <c r="A88"/>
      <c r="B88"/>
      <c r="C88"/>
      <c r="D88"/>
      <c r="E88"/>
      <c r="F88"/>
      <c r="G88"/>
      <c r="H88"/>
      <c r="I88"/>
      <c r="J88"/>
      <c r="K88"/>
      <c r="L88"/>
      <c r="M88"/>
      <c r="N88"/>
    </row>
    <row r="89" spans="1:14" x14ac:dyDescent="0.2">
      <c r="A89"/>
      <c r="B89"/>
      <c r="C89"/>
      <c r="D89"/>
      <c r="E89"/>
      <c r="F89"/>
      <c r="G89"/>
      <c r="H89"/>
      <c r="I89"/>
      <c r="J89"/>
      <c r="K89"/>
      <c r="L89"/>
      <c r="M89"/>
      <c r="N89"/>
    </row>
    <row r="90" spans="1:14" x14ac:dyDescent="0.2">
      <c r="A90"/>
      <c r="B90"/>
      <c r="C90"/>
      <c r="D90"/>
      <c r="E90"/>
      <c r="F90"/>
      <c r="G90"/>
      <c r="H90"/>
      <c r="I90"/>
      <c r="J90"/>
      <c r="K90"/>
      <c r="L90"/>
      <c r="M90"/>
      <c r="N90"/>
    </row>
    <row r="91" spans="1:14" x14ac:dyDescent="0.2">
      <c r="A91"/>
      <c r="B91"/>
      <c r="C91"/>
      <c r="D91"/>
      <c r="E91"/>
      <c r="F91"/>
      <c r="G91"/>
      <c r="H91"/>
      <c r="I91"/>
      <c r="J91"/>
      <c r="K91"/>
      <c r="L91"/>
      <c r="M91"/>
      <c r="N91"/>
    </row>
    <row r="92" spans="1:14" x14ac:dyDescent="0.2">
      <c r="A92"/>
      <c r="B92"/>
      <c r="C92"/>
      <c r="D92"/>
      <c r="E92"/>
      <c r="F92"/>
      <c r="G92"/>
      <c r="H92"/>
      <c r="I92"/>
      <c r="J92"/>
      <c r="K92"/>
      <c r="L92"/>
      <c r="M92"/>
      <c r="N92"/>
    </row>
    <row r="93" spans="1:14" x14ac:dyDescent="0.2">
      <c r="A93"/>
      <c r="B93"/>
      <c r="C93"/>
      <c r="D93"/>
      <c r="E93"/>
      <c r="F93"/>
      <c r="G93"/>
      <c r="H93"/>
      <c r="I93"/>
      <c r="J93"/>
      <c r="K93"/>
      <c r="L93"/>
      <c r="M93"/>
      <c r="N93"/>
    </row>
    <row r="94" spans="1:14" x14ac:dyDescent="0.2">
      <c r="A94"/>
      <c r="B94"/>
      <c r="C94"/>
      <c r="D94"/>
      <c r="E94"/>
      <c r="F94"/>
      <c r="G94"/>
      <c r="H94"/>
      <c r="I94"/>
      <c r="J94"/>
      <c r="K94"/>
      <c r="L94"/>
      <c r="M94"/>
      <c r="N94"/>
    </row>
    <row r="95" spans="1:14" x14ac:dyDescent="0.2">
      <c r="A95"/>
      <c r="B95"/>
      <c r="C95"/>
      <c r="D95"/>
      <c r="E95"/>
      <c r="F95"/>
      <c r="G95"/>
      <c r="H95"/>
      <c r="I95"/>
      <c r="J95"/>
      <c r="K95"/>
      <c r="L95"/>
      <c r="M95"/>
      <c r="N95"/>
    </row>
    <row r="96" spans="1:14" x14ac:dyDescent="0.2">
      <c r="A96"/>
      <c r="B96"/>
      <c r="C96"/>
      <c r="D96"/>
      <c r="E96"/>
      <c r="F96"/>
      <c r="G96"/>
      <c r="H96"/>
      <c r="I96"/>
      <c r="J96"/>
      <c r="K96"/>
      <c r="L96"/>
      <c r="M96"/>
      <c r="N96"/>
    </row>
    <row r="97" spans="1:14" x14ac:dyDescent="0.2">
      <c r="A97"/>
      <c r="B97"/>
      <c r="C97"/>
      <c r="D97"/>
      <c r="E97"/>
      <c r="F97"/>
      <c r="G97"/>
      <c r="H97"/>
      <c r="I97"/>
      <c r="J97"/>
      <c r="K97"/>
      <c r="L97"/>
      <c r="M97"/>
      <c r="N97"/>
    </row>
    <row r="98" spans="1:14" x14ac:dyDescent="0.2">
      <c r="A98"/>
      <c r="B98"/>
      <c r="C98"/>
      <c r="D98"/>
      <c r="E98"/>
      <c r="F98"/>
      <c r="G98"/>
      <c r="H98"/>
      <c r="I98"/>
      <c r="J98"/>
      <c r="K98"/>
      <c r="L98"/>
      <c r="M98"/>
      <c r="N98"/>
    </row>
    <row r="99" spans="1:14" x14ac:dyDescent="0.2">
      <c r="A99"/>
      <c r="B99"/>
      <c r="C99"/>
      <c r="D99"/>
      <c r="E99"/>
      <c r="F99"/>
      <c r="G99"/>
      <c r="H99"/>
      <c r="I99"/>
      <c r="J99"/>
      <c r="K99"/>
      <c r="L99"/>
      <c r="M99"/>
      <c r="N99"/>
    </row>
    <row r="100" spans="1:14" x14ac:dyDescent="0.2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</row>
    <row r="101" spans="1:14" x14ac:dyDescent="0.2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</row>
    <row r="102" spans="1:14" x14ac:dyDescent="0.2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</row>
    <row r="103" spans="1:14" x14ac:dyDescent="0.2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</row>
    <row r="104" spans="1:14" x14ac:dyDescent="0.2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</row>
    <row r="105" spans="1:14" x14ac:dyDescent="0.2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</row>
    <row r="106" spans="1:14" x14ac:dyDescent="0.2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</row>
    <row r="107" spans="1:14" x14ac:dyDescent="0.2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</row>
    <row r="108" spans="1:14" x14ac:dyDescent="0.2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</row>
    <row r="109" spans="1:14" x14ac:dyDescent="0.2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</row>
    <row r="110" spans="1:14" x14ac:dyDescent="0.2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</row>
    <row r="111" spans="1:14" x14ac:dyDescent="0.2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</row>
    <row r="112" spans="1:14" x14ac:dyDescent="0.2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</row>
    <row r="113" spans="1:14" x14ac:dyDescent="0.2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</row>
    <row r="114" spans="1:14" x14ac:dyDescent="0.2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</row>
    <row r="115" spans="1:14" x14ac:dyDescent="0.2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</row>
    <row r="116" spans="1:14" x14ac:dyDescent="0.2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/>
    </row>
    <row r="117" spans="1:14" x14ac:dyDescent="0.2">
      <c r="A117"/>
      <c r="B117"/>
      <c r="C117"/>
      <c r="D117"/>
      <c r="E117"/>
      <c r="F117"/>
      <c r="G117"/>
      <c r="H117"/>
      <c r="I117"/>
      <c r="J117"/>
      <c r="K117"/>
      <c r="L117"/>
      <c r="M117"/>
      <c r="N117"/>
    </row>
    <row r="118" spans="1:14" x14ac:dyDescent="0.2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</row>
    <row r="119" spans="1:14" x14ac:dyDescent="0.2">
      <c r="A119"/>
      <c r="B119"/>
      <c r="C119"/>
      <c r="D119"/>
      <c r="E119"/>
      <c r="F119"/>
      <c r="G119"/>
      <c r="H119"/>
      <c r="I119"/>
      <c r="J119"/>
      <c r="K119"/>
      <c r="L119"/>
      <c r="M119"/>
      <c r="N119"/>
    </row>
    <row r="120" spans="1:14" x14ac:dyDescent="0.2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/>
    </row>
    <row r="121" spans="1:14" x14ac:dyDescent="0.2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</row>
    <row r="122" spans="1:14" x14ac:dyDescent="0.2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</row>
    <row r="123" spans="1:14" x14ac:dyDescent="0.2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</row>
    <row r="124" spans="1:14" x14ac:dyDescent="0.2">
      <c r="A124"/>
      <c r="B124"/>
      <c r="C124"/>
      <c r="D124"/>
      <c r="E124"/>
      <c r="F124"/>
      <c r="G124"/>
      <c r="H124"/>
      <c r="I124"/>
      <c r="J124"/>
      <c r="K124"/>
      <c r="L124"/>
      <c r="M124"/>
      <c r="N124"/>
    </row>
    <row r="125" spans="1:14" x14ac:dyDescent="0.2">
      <c r="A125"/>
      <c r="B125"/>
      <c r="C125"/>
      <c r="D125"/>
      <c r="E125"/>
      <c r="F125"/>
      <c r="G125"/>
      <c r="H125"/>
      <c r="I125"/>
      <c r="J125"/>
      <c r="K125"/>
      <c r="L125"/>
      <c r="M125"/>
      <c r="N125"/>
    </row>
    <row r="126" spans="1:14" x14ac:dyDescent="0.2">
      <c r="A126"/>
      <c r="B126"/>
      <c r="C126"/>
      <c r="D126"/>
      <c r="E126"/>
      <c r="F126"/>
      <c r="G126"/>
      <c r="H126"/>
      <c r="I126"/>
      <c r="J126"/>
      <c r="K126"/>
      <c r="L126"/>
      <c r="M126"/>
      <c r="N126"/>
    </row>
    <row r="127" spans="1:14" x14ac:dyDescent="0.2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</row>
    <row r="128" spans="1:14" x14ac:dyDescent="0.2">
      <c r="A128"/>
      <c r="B128"/>
      <c r="C128"/>
      <c r="D128"/>
      <c r="E128"/>
      <c r="F128"/>
      <c r="G128"/>
      <c r="H128"/>
      <c r="I128"/>
      <c r="J128"/>
      <c r="K128"/>
      <c r="L128"/>
      <c r="M128"/>
      <c r="N128"/>
    </row>
    <row r="129" spans="1:14" x14ac:dyDescent="0.2">
      <c r="A129"/>
      <c r="B129"/>
      <c r="C129"/>
      <c r="D129"/>
      <c r="E129"/>
      <c r="F129"/>
      <c r="G129"/>
      <c r="H129"/>
      <c r="I129"/>
      <c r="J129"/>
      <c r="K129"/>
      <c r="L129"/>
      <c r="M129"/>
      <c r="N129"/>
    </row>
    <row r="130" spans="1:14" x14ac:dyDescent="0.2">
      <c r="A130"/>
      <c r="B130"/>
      <c r="C130"/>
      <c r="D130"/>
      <c r="E130"/>
      <c r="F130"/>
      <c r="G130"/>
      <c r="H130"/>
      <c r="I130"/>
      <c r="J130"/>
      <c r="K130"/>
      <c r="L130"/>
      <c r="M130"/>
      <c r="N130"/>
    </row>
    <row r="131" spans="1:14" x14ac:dyDescent="0.2">
      <c r="A131"/>
      <c r="B131"/>
      <c r="C131"/>
      <c r="D131"/>
      <c r="E131"/>
      <c r="F131"/>
      <c r="G131"/>
      <c r="H131"/>
      <c r="I131"/>
      <c r="J131"/>
      <c r="K131"/>
      <c r="L131"/>
      <c r="M131"/>
      <c r="N131"/>
    </row>
    <row r="132" spans="1:14" x14ac:dyDescent="0.2">
      <c r="A132"/>
      <c r="B132"/>
      <c r="C132"/>
      <c r="D132"/>
      <c r="E132"/>
      <c r="F132"/>
      <c r="G132"/>
      <c r="H132"/>
      <c r="I132"/>
      <c r="J132"/>
      <c r="K132"/>
      <c r="L132"/>
      <c r="M132"/>
      <c r="N132"/>
    </row>
    <row r="133" spans="1:14" x14ac:dyDescent="0.2">
      <c r="A133"/>
      <c r="B133"/>
      <c r="C133"/>
      <c r="D133"/>
      <c r="E133"/>
      <c r="F133"/>
      <c r="G133"/>
      <c r="H133"/>
      <c r="I133"/>
      <c r="J133"/>
      <c r="K133"/>
      <c r="L133"/>
      <c r="M133"/>
      <c r="N133"/>
    </row>
    <row r="134" spans="1:14" x14ac:dyDescent="0.2">
      <c r="A134"/>
      <c r="B134"/>
      <c r="C134"/>
      <c r="D134"/>
      <c r="E134"/>
      <c r="F134"/>
      <c r="G134"/>
      <c r="H134"/>
      <c r="I134"/>
      <c r="J134"/>
      <c r="K134"/>
      <c r="L134"/>
      <c r="M134"/>
      <c r="N134"/>
    </row>
    <row r="135" spans="1:14" x14ac:dyDescent="0.2">
      <c r="A135"/>
      <c r="B135"/>
      <c r="C135"/>
      <c r="D135"/>
      <c r="E135"/>
      <c r="F135"/>
      <c r="G135"/>
      <c r="H135"/>
      <c r="I135"/>
      <c r="J135"/>
      <c r="K135"/>
      <c r="L135"/>
      <c r="M135"/>
      <c r="N135"/>
    </row>
    <row r="136" spans="1:14" x14ac:dyDescent="0.2">
      <c r="A136"/>
      <c r="B136"/>
      <c r="C136"/>
      <c r="D136"/>
      <c r="E136"/>
      <c r="F136"/>
      <c r="G136"/>
      <c r="H136"/>
      <c r="I136"/>
      <c r="J136"/>
      <c r="K136"/>
      <c r="L136"/>
      <c r="M136"/>
      <c r="N136"/>
    </row>
    <row r="137" spans="1:14" x14ac:dyDescent="0.2">
      <c r="A137"/>
      <c r="B137"/>
      <c r="C137"/>
      <c r="D137"/>
      <c r="E137"/>
      <c r="F137"/>
      <c r="G137"/>
      <c r="H137"/>
      <c r="I137"/>
      <c r="J137"/>
      <c r="K137"/>
      <c r="L137"/>
      <c r="M137"/>
      <c r="N137"/>
    </row>
    <row r="138" spans="1:14" x14ac:dyDescent="0.2">
      <c r="A138"/>
      <c r="B138"/>
      <c r="C138"/>
      <c r="D138"/>
      <c r="E138"/>
      <c r="F138"/>
      <c r="G138"/>
      <c r="H138"/>
      <c r="I138"/>
      <c r="J138"/>
      <c r="K138"/>
      <c r="L138"/>
      <c r="M138"/>
      <c r="N138"/>
    </row>
    <row r="139" spans="1:14" x14ac:dyDescent="0.2">
      <c r="A139"/>
      <c r="B139"/>
      <c r="C139"/>
      <c r="D139"/>
      <c r="E139"/>
      <c r="F139"/>
      <c r="G139"/>
      <c r="H139"/>
      <c r="I139"/>
      <c r="J139"/>
      <c r="K139"/>
      <c r="L139"/>
      <c r="M139"/>
      <c r="N139"/>
    </row>
    <row r="140" spans="1:14" x14ac:dyDescent="0.2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</row>
    <row r="141" spans="1:14" x14ac:dyDescent="0.2">
      <c r="A141"/>
      <c r="B141"/>
      <c r="C141"/>
      <c r="D141"/>
      <c r="E141"/>
      <c r="F141"/>
      <c r="G141"/>
      <c r="H141"/>
      <c r="I141"/>
      <c r="J141"/>
      <c r="K141"/>
      <c r="L141"/>
      <c r="M141"/>
      <c r="N141"/>
    </row>
    <row r="142" spans="1:14" x14ac:dyDescent="0.2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</row>
    <row r="143" spans="1:14" x14ac:dyDescent="0.2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</row>
    <row r="144" spans="1:14" x14ac:dyDescent="0.2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</row>
    <row r="145" spans="1:14" x14ac:dyDescent="0.2">
      <c r="A145"/>
      <c r="B145"/>
      <c r="C145"/>
      <c r="D145"/>
      <c r="E145"/>
      <c r="F145"/>
      <c r="G145"/>
      <c r="H145"/>
      <c r="I145"/>
      <c r="J145"/>
      <c r="K145"/>
      <c r="L145"/>
      <c r="M145"/>
      <c r="N145"/>
    </row>
    <row r="146" spans="1:14" x14ac:dyDescent="0.2">
      <c r="A146"/>
      <c r="B146"/>
      <c r="C146"/>
      <c r="D146"/>
      <c r="E146"/>
      <c r="F146"/>
      <c r="G146"/>
      <c r="H146"/>
      <c r="I146"/>
      <c r="J146"/>
      <c r="K146"/>
      <c r="L146"/>
      <c r="M146"/>
      <c r="N146"/>
    </row>
    <row r="147" spans="1:14" x14ac:dyDescent="0.2">
      <c r="A147"/>
      <c r="B147"/>
      <c r="C147"/>
      <c r="D147"/>
      <c r="E147"/>
      <c r="F147"/>
      <c r="G147"/>
      <c r="H147"/>
      <c r="I147"/>
      <c r="J147"/>
      <c r="K147"/>
      <c r="L147"/>
      <c r="M147"/>
      <c r="N147"/>
    </row>
    <row r="148" spans="1:14" x14ac:dyDescent="0.2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</row>
    <row r="149" spans="1:14" x14ac:dyDescent="0.2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/>
    </row>
    <row r="150" spans="1:14" x14ac:dyDescent="0.2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</row>
    <row r="151" spans="1:14" x14ac:dyDescent="0.2">
      <c r="A151"/>
      <c r="B151"/>
      <c r="C151"/>
      <c r="D151"/>
      <c r="E151"/>
      <c r="F151"/>
      <c r="G151"/>
      <c r="H151"/>
      <c r="I151"/>
      <c r="J151"/>
      <c r="K151"/>
      <c r="L151"/>
      <c r="M151"/>
      <c r="N151"/>
    </row>
    <row r="152" spans="1:14" x14ac:dyDescent="0.2">
      <c r="A152"/>
      <c r="B152"/>
      <c r="C152"/>
      <c r="D152"/>
      <c r="E152"/>
      <c r="F152"/>
      <c r="G152"/>
      <c r="H152"/>
      <c r="I152"/>
      <c r="J152"/>
      <c r="K152"/>
      <c r="L152"/>
      <c r="M152"/>
      <c r="N152"/>
    </row>
    <row r="153" spans="1:14" x14ac:dyDescent="0.2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</row>
    <row r="154" spans="1:14" x14ac:dyDescent="0.2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</row>
    <row r="155" spans="1:14" x14ac:dyDescent="0.2">
      <c r="A155"/>
      <c r="B155"/>
      <c r="C155"/>
      <c r="D155"/>
      <c r="E155"/>
      <c r="F155"/>
      <c r="G155"/>
      <c r="H155"/>
      <c r="I155"/>
      <c r="J155"/>
      <c r="K155"/>
      <c r="L155"/>
      <c r="M155"/>
      <c r="N155"/>
    </row>
    <row r="156" spans="1:14" x14ac:dyDescent="0.2">
      <c r="A156"/>
      <c r="B156"/>
      <c r="C156"/>
      <c r="D156"/>
      <c r="E156"/>
      <c r="F156"/>
      <c r="G156"/>
      <c r="H156"/>
      <c r="I156"/>
      <c r="J156"/>
      <c r="K156"/>
      <c r="L156"/>
      <c r="M156"/>
      <c r="N156"/>
    </row>
    <row r="157" spans="1:14" x14ac:dyDescent="0.2">
      <c r="A157"/>
      <c r="B157"/>
      <c r="C157"/>
      <c r="D157"/>
      <c r="E157"/>
      <c r="F157"/>
      <c r="G157"/>
      <c r="H157"/>
      <c r="I157"/>
      <c r="J157"/>
      <c r="K157"/>
      <c r="L157"/>
      <c r="M157"/>
      <c r="N157"/>
    </row>
    <row r="158" spans="1:14" x14ac:dyDescent="0.2">
      <c r="A158"/>
      <c r="B158"/>
      <c r="C158"/>
      <c r="D158"/>
      <c r="E158"/>
      <c r="F158"/>
      <c r="G158"/>
      <c r="H158"/>
      <c r="I158"/>
      <c r="J158"/>
      <c r="K158"/>
      <c r="L158"/>
      <c r="M158"/>
      <c r="N158"/>
    </row>
    <row r="159" spans="1:14" x14ac:dyDescent="0.2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</row>
    <row r="160" spans="1:14" x14ac:dyDescent="0.2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</row>
    <row r="161" spans="1:14" x14ac:dyDescent="0.2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/>
    </row>
    <row r="162" spans="1:14" x14ac:dyDescent="0.2">
      <c r="A162"/>
      <c r="B162"/>
      <c r="C162"/>
      <c r="D162"/>
      <c r="E162"/>
      <c r="F162"/>
      <c r="G162"/>
      <c r="H162"/>
      <c r="I162"/>
      <c r="J162"/>
      <c r="K162"/>
      <c r="L162"/>
      <c r="M162"/>
      <c r="N162"/>
    </row>
    <row r="163" spans="1:14" x14ac:dyDescent="0.2">
      <c r="A163"/>
      <c r="B163"/>
      <c r="C163"/>
      <c r="D163"/>
      <c r="E163"/>
      <c r="F163"/>
      <c r="G163"/>
      <c r="H163"/>
      <c r="I163"/>
      <c r="J163"/>
      <c r="K163"/>
      <c r="L163"/>
      <c r="M163"/>
      <c r="N163"/>
    </row>
    <row r="164" spans="1:14" x14ac:dyDescent="0.2">
      <c r="A164"/>
      <c r="B164"/>
      <c r="C164"/>
      <c r="D164"/>
      <c r="E164"/>
      <c r="F164"/>
      <c r="G164"/>
      <c r="H164"/>
      <c r="I164"/>
      <c r="J164"/>
      <c r="K164"/>
      <c r="L164"/>
      <c r="M164"/>
      <c r="N164"/>
    </row>
    <row r="165" spans="1:14" x14ac:dyDescent="0.2">
      <c r="A165"/>
      <c r="B165"/>
      <c r="C165"/>
      <c r="D165"/>
      <c r="E165"/>
      <c r="F165"/>
      <c r="G165"/>
      <c r="H165"/>
      <c r="I165"/>
      <c r="J165"/>
      <c r="K165"/>
      <c r="L165"/>
      <c r="M165"/>
      <c r="N165"/>
    </row>
    <row r="166" spans="1:14" x14ac:dyDescent="0.2">
      <c r="A166"/>
      <c r="B166"/>
      <c r="C166"/>
      <c r="D166"/>
      <c r="E166"/>
      <c r="F166"/>
      <c r="G166"/>
      <c r="H166"/>
      <c r="I166"/>
      <c r="J166"/>
      <c r="K166"/>
      <c r="L166"/>
      <c r="M166"/>
      <c r="N166"/>
    </row>
    <row r="167" spans="1:14" x14ac:dyDescent="0.2">
      <c r="A167"/>
      <c r="B167"/>
      <c r="C167"/>
      <c r="D167"/>
      <c r="E167"/>
      <c r="F167"/>
      <c r="G167"/>
      <c r="H167"/>
      <c r="I167"/>
      <c r="J167"/>
      <c r="K167"/>
      <c r="L167"/>
      <c r="M167"/>
      <c r="N167"/>
    </row>
    <row r="168" spans="1:14" x14ac:dyDescent="0.2">
      <c r="A168"/>
      <c r="B168"/>
      <c r="C168"/>
      <c r="D168"/>
      <c r="E168"/>
      <c r="F168"/>
      <c r="G168"/>
      <c r="H168"/>
      <c r="I168"/>
      <c r="J168"/>
      <c r="K168"/>
      <c r="L168"/>
      <c r="M168"/>
      <c r="N168"/>
    </row>
    <row r="169" spans="1:14" x14ac:dyDescent="0.2">
      <c r="A169"/>
      <c r="B169"/>
      <c r="C169"/>
      <c r="D169"/>
      <c r="E169"/>
      <c r="F169"/>
      <c r="G169"/>
      <c r="H169"/>
      <c r="I169"/>
      <c r="J169"/>
      <c r="K169"/>
      <c r="L169"/>
      <c r="M169"/>
      <c r="N169"/>
    </row>
    <row r="170" spans="1:14" x14ac:dyDescent="0.2">
      <c r="A170"/>
      <c r="B170"/>
      <c r="C170"/>
      <c r="D170"/>
      <c r="E170"/>
      <c r="F170"/>
      <c r="G170"/>
      <c r="H170"/>
      <c r="I170"/>
      <c r="J170"/>
      <c r="K170"/>
      <c r="L170"/>
      <c r="M170"/>
      <c r="N170"/>
    </row>
    <row r="171" spans="1:14" x14ac:dyDescent="0.2">
      <c r="A171"/>
      <c r="B171"/>
      <c r="C171"/>
      <c r="D171"/>
      <c r="E171"/>
      <c r="F171"/>
      <c r="G171"/>
      <c r="H171"/>
      <c r="I171"/>
      <c r="J171"/>
      <c r="K171"/>
      <c r="L171"/>
      <c r="M171"/>
      <c r="N171"/>
    </row>
    <row r="172" spans="1:14" x14ac:dyDescent="0.2">
      <c r="A172"/>
      <c r="B172"/>
      <c r="C172"/>
      <c r="D172"/>
      <c r="E172"/>
      <c r="F172"/>
      <c r="G172"/>
      <c r="H172"/>
      <c r="I172"/>
      <c r="J172"/>
      <c r="K172"/>
      <c r="L172"/>
      <c r="M172"/>
      <c r="N172"/>
    </row>
    <row r="173" spans="1:14" x14ac:dyDescent="0.2">
      <c r="A173"/>
      <c r="B173"/>
      <c r="C173"/>
      <c r="D173"/>
      <c r="E173"/>
      <c r="F173"/>
      <c r="G173"/>
      <c r="H173"/>
      <c r="I173"/>
      <c r="J173"/>
      <c r="K173"/>
      <c r="L173"/>
      <c r="M173"/>
      <c r="N173"/>
    </row>
    <row r="174" spans="1:14" x14ac:dyDescent="0.2">
      <c r="A174"/>
      <c r="B174"/>
      <c r="C174"/>
      <c r="D174"/>
      <c r="E174"/>
      <c r="F174"/>
      <c r="G174"/>
      <c r="H174"/>
      <c r="I174"/>
      <c r="J174"/>
      <c r="K174"/>
      <c r="L174"/>
      <c r="M174"/>
      <c r="N174"/>
    </row>
    <row r="175" spans="1:14" x14ac:dyDescent="0.2">
      <c r="A175"/>
      <c r="B175"/>
      <c r="C175"/>
      <c r="D175"/>
      <c r="E175"/>
      <c r="F175"/>
      <c r="G175"/>
      <c r="H175"/>
      <c r="I175"/>
      <c r="J175"/>
      <c r="K175"/>
      <c r="L175"/>
      <c r="M175"/>
      <c r="N175"/>
    </row>
    <row r="176" spans="1:14" x14ac:dyDescent="0.2">
      <c r="A176"/>
      <c r="B176"/>
      <c r="C176"/>
      <c r="D176"/>
      <c r="E176"/>
      <c r="F176"/>
      <c r="G176"/>
      <c r="H176"/>
      <c r="I176"/>
      <c r="J176"/>
      <c r="K176"/>
      <c r="L176"/>
      <c r="M176"/>
      <c r="N176"/>
    </row>
    <row r="177" spans="1:14" x14ac:dyDescent="0.2">
      <c r="A177"/>
      <c r="B177"/>
      <c r="C177"/>
      <c r="D177"/>
      <c r="E177"/>
      <c r="F177"/>
      <c r="G177"/>
      <c r="H177"/>
      <c r="I177"/>
      <c r="J177"/>
      <c r="K177"/>
      <c r="L177"/>
      <c r="M177"/>
      <c r="N177"/>
    </row>
    <row r="178" spans="1:14" x14ac:dyDescent="0.2">
      <c r="A178"/>
      <c r="B178"/>
      <c r="C178"/>
      <c r="D178"/>
      <c r="E178"/>
      <c r="F178"/>
      <c r="G178"/>
      <c r="H178"/>
      <c r="I178"/>
      <c r="J178"/>
      <c r="K178"/>
      <c r="L178"/>
      <c r="M178"/>
      <c r="N178"/>
    </row>
    <row r="179" spans="1:14" x14ac:dyDescent="0.2">
      <c r="A179"/>
      <c r="B179"/>
      <c r="C179"/>
      <c r="D179"/>
      <c r="E179"/>
      <c r="F179"/>
      <c r="G179"/>
      <c r="H179"/>
      <c r="I179"/>
      <c r="J179"/>
      <c r="K179"/>
      <c r="L179"/>
      <c r="M179"/>
      <c r="N179"/>
    </row>
    <row r="180" spans="1:14" x14ac:dyDescent="0.2">
      <c r="A180"/>
      <c r="B180"/>
      <c r="C180"/>
      <c r="D180"/>
      <c r="E180"/>
      <c r="F180"/>
      <c r="G180"/>
      <c r="H180"/>
      <c r="I180"/>
      <c r="J180"/>
      <c r="K180"/>
      <c r="L180"/>
      <c r="M180"/>
      <c r="N180"/>
    </row>
    <row r="181" spans="1:14" x14ac:dyDescent="0.2">
      <c r="A181"/>
      <c r="B181"/>
      <c r="C181"/>
      <c r="D181"/>
      <c r="E181"/>
      <c r="F181"/>
      <c r="G181"/>
      <c r="H181"/>
      <c r="I181"/>
      <c r="J181"/>
      <c r="K181"/>
      <c r="L181"/>
      <c r="M181"/>
      <c r="N181"/>
    </row>
    <row r="182" spans="1:14" x14ac:dyDescent="0.2">
      <c r="A182"/>
      <c r="B182"/>
      <c r="C182"/>
      <c r="D182"/>
      <c r="E182"/>
      <c r="F182"/>
      <c r="G182"/>
      <c r="H182"/>
      <c r="I182"/>
      <c r="J182"/>
      <c r="K182"/>
      <c r="L182"/>
      <c r="M182"/>
      <c r="N182"/>
    </row>
    <row r="183" spans="1:14" x14ac:dyDescent="0.2">
      <c r="A183"/>
      <c r="B183"/>
      <c r="C183"/>
      <c r="D183"/>
      <c r="E183"/>
      <c r="F183"/>
      <c r="G183"/>
      <c r="H183"/>
      <c r="I183"/>
      <c r="J183"/>
      <c r="K183"/>
      <c r="L183"/>
      <c r="M183"/>
      <c r="N183"/>
    </row>
    <row r="184" spans="1:14" x14ac:dyDescent="0.2">
      <c r="A184"/>
      <c r="B184"/>
      <c r="C184"/>
      <c r="D184"/>
      <c r="E184"/>
      <c r="F184"/>
      <c r="G184"/>
      <c r="H184"/>
      <c r="I184"/>
      <c r="J184"/>
      <c r="K184"/>
      <c r="L184"/>
      <c r="M184"/>
      <c r="N184"/>
    </row>
    <row r="185" spans="1:14" x14ac:dyDescent="0.2">
      <c r="A185"/>
      <c r="B185"/>
      <c r="C185"/>
      <c r="D185"/>
      <c r="E185"/>
      <c r="F185"/>
      <c r="G185"/>
      <c r="H185"/>
      <c r="I185"/>
      <c r="J185"/>
      <c r="K185"/>
      <c r="L185"/>
      <c r="M185"/>
      <c r="N185"/>
    </row>
    <row r="186" spans="1:14" x14ac:dyDescent="0.2">
      <c r="A186"/>
      <c r="B186"/>
      <c r="C186"/>
      <c r="D186"/>
      <c r="E186"/>
      <c r="F186"/>
      <c r="G186"/>
      <c r="H186"/>
      <c r="I186"/>
      <c r="J186"/>
      <c r="K186"/>
      <c r="L186"/>
      <c r="M186"/>
      <c r="N186"/>
    </row>
    <row r="187" spans="1:14" x14ac:dyDescent="0.2">
      <c r="A187"/>
      <c r="B187"/>
      <c r="C187"/>
      <c r="D187"/>
      <c r="E187"/>
      <c r="F187"/>
      <c r="G187"/>
      <c r="H187"/>
      <c r="I187"/>
      <c r="J187"/>
      <c r="K187"/>
      <c r="L187"/>
      <c r="M187"/>
      <c r="N187"/>
    </row>
    <row r="188" spans="1:14" x14ac:dyDescent="0.2">
      <c r="A188"/>
      <c r="B188"/>
      <c r="C188"/>
      <c r="D188"/>
      <c r="E188"/>
      <c r="F188"/>
      <c r="G188"/>
      <c r="H188"/>
      <c r="I188"/>
      <c r="J188"/>
      <c r="K188"/>
      <c r="L188"/>
      <c r="M188"/>
      <c r="N188"/>
    </row>
    <row r="189" spans="1:14" x14ac:dyDescent="0.2">
      <c r="A189"/>
      <c r="B189"/>
      <c r="C189"/>
      <c r="D189"/>
      <c r="E189"/>
      <c r="F189"/>
      <c r="G189"/>
      <c r="H189"/>
      <c r="I189"/>
      <c r="J189"/>
      <c r="K189"/>
      <c r="L189"/>
      <c r="M189"/>
      <c r="N189"/>
    </row>
    <row r="190" spans="1:14" x14ac:dyDescent="0.2">
      <c r="A190"/>
      <c r="B190"/>
      <c r="C190"/>
      <c r="D190"/>
      <c r="E190"/>
      <c r="F190"/>
      <c r="G190"/>
      <c r="H190"/>
      <c r="I190"/>
      <c r="J190"/>
      <c r="K190"/>
      <c r="L190"/>
      <c r="M190"/>
      <c r="N190"/>
    </row>
    <row r="191" spans="1:14" x14ac:dyDescent="0.2">
      <c r="A191"/>
      <c r="B191"/>
      <c r="C191"/>
      <c r="D191"/>
      <c r="E191"/>
      <c r="F191"/>
      <c r="G191"/>
      <c r="H191"/>
      <c r="I191"/>
      <c r="J191"/>
      <c r="K191"/>
      <c r="L191"/>
      <c r="M191"/>
      <c r="N191"/>
    </row>
    <row r="192" spans="1:14" x14ac:dyDescent="0.2">
      <c r="A192"/>
      <c r="B192"/>
      <c r="C192"/>
      <c r="D192"/>
      <c r="E192"/>
      <c r="F192"/>
      <c r="G192"/>
      <c r="H192"/>
      <c r="I192"/>
      <c r="J192"/>
      <c r="K192"/>
      <c r="L192"/>
      <c r="M192"/>
      <c r="N192"/>
    </row>
    <row r="193" spans="1:14" x14ac:dyDescent="0.2">
      <c r="A193"/>
      <c r="B193"/>
      <c r="C193"/>
      <c r="D193"/>
      <c r="E193"/>
      <c r="F193"/>
      <c r="G193"/>
      <c r="H193"/>
      <c r="I193"/>
      <c r="J193"/>
      <c r="K193"/>
      <c r="L193"/>
      <c r="M193"/>
      <c r="N193"/>
    </row>
    <row r="194" spans="1:14" x14ac:dyDescent="0.2">
      <c r="A194"/>
      <c r="B194"/>
      <c r="C194"/>
      <c r="D194"/>
      <c r="E194"/>
      <c r="F194"/>
      <c r="G194"/>
      <c r="H194"/>
      <c r="I194"/>
      <c r="J194"/>
      <c r="K194"/>
      <c r="L194"/>
      <c r="M194"/>
      <c r="N194"/>
    </row>
    <row r="195" spans="1:14" x14ac:dyDescent="0.2">
      <c r="A195"/>
      <c r="B195"/>
      <c r="C195"/>
      <c r="D195"/>
      <c r="E195"/>
      <c r="F195"/>
      <c r="G195"/>
      <c r="H195"/>
      <c r="I195"/>
      <c r="J195"/>
      <c r="K195"/>
      <c r="L195"/>
      <c r="M195"/>
      <c r="N195"/>
    </row>
    <row r="196" spans="1:14" x14ac:dyDescent="0.2">
      <c r="A196"/>
      <c r="B196"/>
      <c r="C196"/>
      <c r="D196"/>
      <c r="E196"/>
      <c r="F196"/>
      <c r="G196"/>
      <c r="H196"/>
      <c r="I196"/>
      <c r="J196"/>
      <c r="K196"/>
      <c r="L196"/>
      <c r="M196"/>
      <c r="N196"/>
    </row>
    <row r="197" spans="1:14" x14ac:dyDescent="0.2">
      <c r="A197"/>
      <c r="B197"/>
      <c r="C197"/>
      <c r="D197"/>
      <c r="E197"/>
      <c r="F197"/>
      <c r="G197"/>
      <c r="H197"/>
      <c r="I197"/>
      <c r="J197"/>
      <c r="K197"/>
      <c r="L197"/>
      <c r="M197"/>
      <c r="N197"/>
    </row>
    <row r="198" spans="1:14" x14ac:dyDescent="0.2">
      <c r="A198"/>
      <c r="B198"/>
      <c r="C198"/>
      <c r="D198"/>
      <c r="E198"/>
      <c r="F198"/>
      <c r="G198"/>
      <c r="H198"/>
      <c r="I198"/>
      <c r="J198"/>
      <c r="K198"/>
      <c r="L198"/>
      <c r="M198"/>
      <c r="N198"/>
    </row>
    <row r="199" spans="1:14" x14ac:dyDescent="0.2">
      <c r="A199"/>
      <c r="B199"/>
      <c r="C199"/>
      <c r="D199"/>
      <c r="E199"/>
      <c r="F199"/>
      <c r="G199"/>
      <c r="H199"/>
      <c r="I199"/>
      <c r="J199"/>
      <c r="K199"/>
      <c r="L199"/>
      <c r="M199"/>
      <c r="N199"/>
    </row>
    <row r="200" spans="1:14" x14ac:dyDescent="0.2">
      <c r="A200"/>
      <c r="B200"/>
      <c r="C200"/>
      <c r="D200"/>
      <c r="E200"/>
      <c r="F200"/>
      <c r="G200"/>
      <c r="H200"/>
      <c r="I200"/>
      <c r="J200"/>
      <c r="K200"/>
      <c r="L200"/>
      <c r="M200"/>
      <c r="N200"/>
    </row>
    <row r="201" spans="1:14" x14ac:dyDescent="0.2">
      <c r="A201"/>
      <c r="B201"/>
      <c r="C201"/>
      <c r="D201"/>
      <c r="E201"/>
      <c r="F201"/>
      <c r="G201"/>
      <c r="H201"/>
      <c r="I201"/>
      <c r="J201"/>
      <c r="K201"/>
      <c r="L201"/>
      <c r="M201"/>
      <c r="N201"/>
    </row>
    <row r="202" spans="1:14" x14ac:dyDescent="0.2">
      <c r="A202"/>
      <c r="B202"/>
      <c r="C202"/>
      <c r="D202"/>
      <c r="E202"/>
      <c r="F202"/>
      <c r="G202"/>
      <c r="H202"/>
      <c r="I202"/>
      <c r="J202"/>
      <c r="K202"/>
      <c r="L202"/>
      <c r="M202"/>
      <c r="N202"/>
    </row>
    <row r="203" spans="1:14" x14ac:dyDescent="0.2">
      <c r="A203"/>
      <c r="B203"/>
      <c r="C203"/>
      <c r="D203"/>
      <c r="E203"/>
      <c r="F203"/>
      <c r="G203"/>
      <c r="H203"/>
      <c r="I203"/>
      <c r="J203"/>
      <c r="K203"/>
      <c r="L203"/>
      <c r="M203"/>
      <c r="N203"/>
    </row>
    <row r="204" spans="1:14" x14ac:dyDescent="0.2">
      <c r="A204"/>
      <c r="B204"/>
      <c r="C204"/>
      <c r="D204"/>
      <c r="E204"/>
      <c r="F204"/>
      <c r="G204"/>
      <c r="H204"/>
      <c r="I204"/>
      <c r="J204"/>
      <c r="K204"/>
      <c r="L204"/>
      <c r="M204"/>
      <c r="N204"/>
    </row>
    <row r="205" spans="1:14" x14ac:dyDescent="0.2">
      <c r="A205"/>
      <c r="B205"/>
      <c r="C205"/>
      <c r="D205"/>
      <c r="E205"/>
      <c r="F205"/>
      <c r="G205"/>
      <c r="H205"/>
      <c r="I205"/>
      <c r="J205"/>
      <c r="K205"/>
      <c r="L205"/>
      <c r="M205"/>
      <c r="N205"/>
    </row>
    <row r="206" spans="1:14" x14ac:dyDescent="0.2">
      <c r="A206"/>
      <c r="B206"/>
      <c r="C206"/>
      <c r="D206"/>
      <c r="E206"/>
      <c r="F206"/>
      <c r="G206"/>
      <c r="H206"/>
      <c r="I206"/>
      <c r="J206"/>
      <c r="K206"/>
      <c r="L206"/>
      <c r="M206"/>
      <c r="N206"/>
    </row>
    <row r="207" spans="1:14" x14ac:dyDescent="0.2">
      <c r="A207"/>
      <c r="B207"/>
      <c r="C207"/>
      <c r="D207"/>
      <c r="E207"/>
      <c r="F207"/>
      <c r="G207"/>
      <c r="H207"/>
      <c r="I207"/>
      <c r="J207"/>
      <c r="K207"/>
      <c r="L207"/>
      <c r="M207"/>
      <c r="N207"/>
    </row>
    <row r="208" spans="1:14" x14ac:dyDescent="0.2">
      <c r="A208"/>
      <c r="B208"/>
      <c r="C208"/>
      <c r="D208"/>
      <c r="E208"/>
      <c r="F208"/>
      <c r="G208"/>
      <c r="H208"/>
      <c r="I208"/>
      <c r="J208"/>
      <c r="K208"/>
      <c r="L208"/>
      <c r="M208"/>
      <c r="N208"/>
    </row>
    <row r="209" spans="1:14" x14ac:dyDescent="0.2">
      <c r="A209"/>
      <c r="B209"/>
      <c r="C209"/>
      <c r="D209"/>
      <c r="E209"/>
      <c r="F209"/>
      <c r="G209"/>
      <c r="H209"/>
      <c r="I209"/>
      <c r="J209"/>
      <c r="K209"/>
      <c r="L209"/>
      <c r="M209"/>
      <c r="N209"/>
    </row>
    <row r="210" spans="1:14" x14ac:dyDescent="0.2">
      <c r="A210"/>
      <c r="B210"/>
      <c r="C210"/>
      <c r="D210"/>
      <c r="E210"/>
      <c r="F210"/>
      <c r="G210"/>
      <c r="H210"/>
      <c r="I210"/>
      <c r="J210"/>
      <c r="K210"/>
      <c r="L210"/>
      <c r="M210"/>
      <c r="N210"/>
    </row>
    <row r="211" spans="1:14" x14ac:dyDescent="0.2">
      <c r="A211"/>
      <c r="B211"/>
      <c r="C211"/>
      <c r="D211"/>
      <c r="E211"/>
      <c r="F211"/>
      <c r="G211"/>
      <c r="H211"/>
      <c r="I211"/>
      <c r="J211"/>
      <c r="K211"/>
      <c r="L211"/>
      <c r="M211"/>
      <c r="N211"/>
    </row>
    <row r="212" spans="1:14" x14ac:dyDescent="0.2">
      <c r="A212"/>
      <c r="B212"/>
      <c r="C212"/>
      <c r="D212"/>
      <c r="E212"/>
      <c r="F212"/>
      <c r="G212"/>
      <c r="H212"/>
      <c r="I212"/>
      <c r="J212"/>
      <c r="K212"/>
      <c r="L212"/>
      <c r="M212"/>
      <c r="N212"/>
    </row>
    <row r="213" spans="1:14" x14ac:dyDescent="0.2">
      <c r="A213"/>
      <c r="B213"/>
      <c r="C213"/>
      <c r="D213"/>
      <c r="E213"/>
      <c r="F213"/>
      <c r="G213"/>
      <c r="H213"/>
      <c r="I213"/>
      <c r="J213"/>
      <c r="K213"/>
      <c r="L213"/>
      <c r="M213"/>
      <c r="N213"/>
    </row>
    <row r="214" spans="1:14" x14ac:dyDescent="0.2">
      <c r="A214"/>
      <c r="B214"/>
      <c r="C214"/>
      <c r="D214"/>
      <c r="E214"/>
      <c r="F214"/>
      <c r="G214"/>
      <c r="H214"/>
      <c r="I214"/>
      <c r="J214"/>
      <c r="K214"/>
      <c r="L214"/>
      <c r="M214"/>
      <c r="N214"/>
    </row>
    <row r="215" spans="1:14" x14ac:dyDescent="0.2">
      <c r="A215"/>
      <c r="B215"/>
      <c r="C215"/>
      <c r="D215"/>
      <c r="E215"/>
      <c r="F215"/>
      <c r="G215"/>
      <c r="H215"/>
      <c r="I215"/>
      <c r="J215"/>
      <c r="K215"/>
      <c r="L215"/>
      <c r="M215"/>
      <c r="N215"/>
    </row>
    <row r="216" spans="1:14" x14ac:dyDescent="0.2">
      <c r="A216"/>
      <c r="B216"/>
      <c r="C216"/>
      <c r="D216"/>
      <c r="E216"/>
      <c r="F216"/>
      <c r="G216"/>
      <c r="H216"/>
      <c r="I216"/>
      <c r="J216"/>
      <c r="K216"/>
      <c r="L216"/>
      <c r="M216"/>
      <c r="N216"/>
    </row>
    <row r="217" spans="1:14" x14ac:dyDescent="0.2">
      <c r="A217"/>
      <c r="B217"/>
      <c r="C217"/>
      <c r="D217"/>
      <c r="E217"/>
      <c r="F217"/>
      <c r="G217"/>
      <c r="H217"/>
      <c r="I217"/>
      <c r="J217"/>
      <c r="K217"/>
      <c r="L217"/>
      <c r="M217"/>
      <c r="N217"/>
    </row>
    <row r="218" spans="1:14" x14ac:dyDescent="0.2">
      <c r="A218"/>
      <c r="B218"/>
      <c r="C218"/>
      <c r="D218"/>
      <c r="E218"/>
      <c r="F218"/>
      <c r="G218"/>
      <c r="H218"/>
      <c r="I218"/>
      <c r="J218"/>
      <c r="K218"/>
      <c r="L218"/>
      <c r="M218"/>
      <c r="N218"/>
    </row>
    <row r="219" spans="1:14" x14ac:dyDescent="0.2">
      <c r="A219"/>
      <c r="B219"/>
      <c r="C219"/>
      <c r="D219"/>
      <c r="E219"/>
      <c r="F219"/>
      <c r="G219"/>
      <c r="H219"/>
      <c r="I219"/>
      <c r="J219"/>
      <c r="K219"/>
      <c r="L219"/>
      <c r="M219"/>
      <c r="N219"/>
    </row>
    <row r="220" spans="1:14" x14ac:dyDescent="0.2">
      <c r="A220"/>
      <c r="B220"/>
      <c r="C220"/>
      <c r="D220"/>
      <c r="E220"/>
      <c r="F220"/>
      <c r="G220"/>
      <c r="H220"/>
      <c r="I220"/>
      <c r="J220"/>
      <c r="K220"/>
      <c r="L220"/>
      <c r="M220"/>
      <c r="N220"/>
    </row>
    <row r="221" spans="1:14" x14ac:dyDescent="0.2">
      <c r="A221"/>
      <c r="B221"/>
      <c r="C221"/>
      <c r="D221"/>
      <c r="E221"/>
      <c r="F221"/>
      <c r="G221"/>
      <c r="H221"/>
      <c r="I221"/>
      <c r="J221"/>
      <c r="K221"/>
      <c r="L221"/>
      <c r="M221"/>
      <c r="N221"/>
    </row>
    <row r="222" spans="1:14" x14ac:dyDescent="0.2">
      <c r="A222"/>
      <c r="B222"/>
      <c r="C222"/>
      <c r="D222"/>
      <c r="E222"/>
      <c r="F222"/>
      <c r="G222"/>
      <c r="H222"/>
      <c r="I222"/>
      <c r="J222"/>
      <c r="K222"/>
      <c r="L222"/>
      <c r="M222"/>
      <c r="N222"/>
    </row>
    <row r="223" spans="1:14" x14ac:dyDescent="0.2">
      <c r="A223"/>
      <c r="B223"/>
      <c r="C223"/>
      <c r="D223"/>
      <c r="E223"/>
      <c r="F223"/>
      <c r="G223"/>
      <c r="H223"/>
      <c r="I223"/>
      <c r="J223"/>
      <c r="K223"/>
      <c r="L223"/>
      <c r="M223"/>
      <c r="N223"/>
    </row>
    <row r="224" spans="1:14" x14ac:dyDescent="0.2">
      <c r="A224"/>
      <c r="B224"/>
      <c r="C224"/>
      <c r="D224"/>
      <c r="E224"/>
      <c r="F224"/>
      <c r="G224"/>
      <c r="H224"/>
      <c r="I224"/>
      <c r="J224"/>
      <c r="K224"/>
      <c r="L224"/>
      <c r="M224"/>
      <c r="N224"/>
    </row>
    <row r="225" spans="1:14" x14ac:dyDescent="0.2">
      <c r="A225"/>
      <c r="B225"/>
      <c r="C225"/>
      <c r="D225"/>
      <c r="E225"/>
      <c r="F225"/>
      <c r="G225"/>
      <c r="H225"/>
      <c r="I225"/>
      <c r="J225"/>
      <c r="K225"/>
      <c r="L225"/>
      <c r="M225"/>
      <c r="N225"/>
    </row>
    <row r="226" spans="1:14" x14ac:dyDescent="0.2">
      <c r="A226"/>
      <c r="B226"/>
      <c r="C226"/>
      <c r="D226"/>
      <c r="E226"/>
      <c r="F226"/>
      <c r="G226"/>
      <c r="H226"/>
      <c r="I226"/>
      <c r="J226"/>
      <c r="K226"/>
      <c r="L226"/>
      <c r="M226"/>
      <c r="N226"/>
    </row>
    <row r="227" spans="1:14" x14ac:dyDescent="0.2">
      <c r="A227"/>
      <c r="B227"/>
      <c r="C227"/>
      <c r="D227"/>
      <c r="E227"/>
      <c r="F227"/>
      <c r="G227"/>
      <c r="H227"/>
      <c r="I227"/>
      <c r="J227"/>
      <c r="K227"/>
      <c r="L227"/>
      <c r="M227"/>
      <c r="N227"/>
    </row>
    <row r="228" spans="1:14" x14ac:dyDescent="0.2">
      <c r="A228"/>
      <c r="B228"/>
      <c r="C228"/>
      <c r="D228"/>
      <c r="E228"/>
      <c r="F228"/>
      <c r="G228"/>
      <c r="H228"/>
      <c r="I228"/>
      <c r="J228"/>
      <c r="K228"/>
      <c r="L228"/>
      <c r="M228"/>
      <c r="N228"/>
    </row>
    <row r="229" spans="1:14" x14ac:dyDescent="0.2">
      <c r="A229"/>
      <c r="B229"/>
      <c r="C229"/>
      <c r="D229"/>
      <c r="E229"/>
      <c r="F229"/>
      <c r="G229"/>
      <c r="H229"/>
      <c r="I229"/>
      <c r="J229"/>
      <c r="K229"/>
      <c r="L229"/>
      <c r="M229"/>
      <c r="N229"/>
    </row>
    <row r="230" spans="1:14" x14ac:dyDescent="0.2">
      <c r="A230"/>
      <c r="B230"/>
      <c r="C230"/>
      <c r="D230"/>
      <c r="E230"/>
      <c r="F230"/>
      <c r="G230"/>
      <c r="H230"/>
      <c r="I230"/>
      <c r="J230"/>
      <c r="K230"/>
      <c r="L230"/>
      <c r="M230"/>
      <c r="N230"/>
    </row>
    <row r="231" spans="1:14" x14ac:dyDescent="0.2">
      <c r="A231"/>
      <c r="B231"/>
      <c r="C231"/>
      <c r="D231"/>
      <c r="E231"/>
      <c r="F231"/>
      <c r="G231"/>
      <c r="H231"/>
      <c r="I231"/>
      <c r="J231"/>
      <c r="K231"/>
      <c r="L231"/>
      <c r="M231"/>
      <c r="N231"/>
    </row>
    <row r="232" spans="1:14" x14ac:dyDescent="0.2">
      <c r="A232"/>
      <c r="B232"/>
      <c r="C232"/>
      <c r="D232"/>
      <c r="E232"/>
      <c r="F232"/>
      <c r="G232"/>
      <c r="H232"/>
      <c r="I232"/>
      <c r="J232"/>
      <c r="K232"/>
      <c r="L232"/>
      <c r="M232"/>
      <c r="N232"/>
    </row>
    <row r="233" spans="1:14" x14ac:dyDescent="0.2">
      <c r="A233"/>
      <c r="B233"/>
      <c r="C233"/>
      <c r="D233"/>
      <c r="E233"/>
      <c r="F233"/>
      <c r="G233"/>
      <c r="H233"/>
      <c r="I233"/>
      <c r="J233"/>
      <c r="K233"/>
      <c r="L233"/>
      <c r="M233"/>
      <c r="N233"/>
    </row>
    <row r="234" spans="1:14" x14ac:dyDescent="0.2">
      <c r="A234"/>
      <c r="B234"/>
      <c r="C234"/>
      <c r="D234"/>
      <c r="E234"/>
      <c r="F234"/>
      <c r="G234"/>
      <c r="H234"/>
      <c r="I234"/>
      <c r="J234"/>
      <c r="K234"/>
      <c r="L234"/>
      <c r="M234"/>
      <c r="N234"/>
    </row>
    <row r="235" spans="1:14" x14ac:dyDescent="0.2">
      <c r="A235"/>
      <c r="B235"/>
      <c r="C235"/>
      <c r="D235"/>
      <c r="E235"/>
      <c r="F235"/>
      <c r="G235"/>
      <c r="H235"/>
      <c r="I235"/>
      <c r="J235"/>
      <c r="K235"/>
      <c r="L235"/>
      <c r="M235"/>
      <c r="N235"/>
    </row>
    <row r="236" spans="1:14" x14ac:dyDescent="0.2">
      <c r="A236"/>
      <c r="B236"/>
      <c r="C236"/>
      <c r="D236"/>
      <c r="E236"/>
      <c r="F236"/>
      <c r="G236"/>
      <c r="H236"/>
      <c r="I236"/>
      <c r="J236"/>
      <c r="K236"/>
      <c r="L236"/>
      <c r="M236"/>
      <c r="N236"/>
    </row>
    <row r="237" spans="1:14" x14ac:dyDescent="0.2">
      <c r="A237"/>
      <c r="B237"/>
      <c r="C237"/>
      <c r="D237"/>
      <c r="E237"/>
      <c r="F237"/>
      <c r="G237"/>
      <c r="H237"/>
      <c r="I237"/>
      <c r="J237"/>
      <c r="K237"/>
      <c r="L237"/>
      <c r="M237"/>
      <c r="N237"/>
    </row>
    <row r="238" spans="1:14" x14ac:dyDescent="0.2">
      <c r="A238"/>
      <c r="B238"/>
      <c r="C238"/>
      <c r="D238"/>
      <c r="E238"/>
      <c r="F238"/>
      <c r="G238"/>
      <c r="H238"/>
      <c r="I238"/>
      <c r="J238"/>
      <c r="K238"/>
      <c r="L238"/>
      <c r="M238"/>
      <c r="N238"/>
    </row>
    <row r="239" spans="1:14" x14ac:dyDescent="0.2">
      <c r="A239"/>
      <c r="B239"/>
      <c r="C239"/>
      <c r="D239"/>
      <c r="E239"/>
      <c r="F239"/>
      <c r="G239"/>
      <c r="H239"/>
      <c r="I239"/>
      <c r="J239"/>
      <c r="K239"/>
      <c r="L239"/>
      <c r="M239"/>
      <c r="N239"/>
    </row>
    <row r="240" spans="1:14" x14ac:dyDescent="0.2">
      <c r="A240"/>
      <c r="B240"/>
      <c r="C240"/>
      <c r="D240"/>
      <c r="E240"/>
      <c r="F240"/>
      <c r="G240"/>
      <c r="H240"/>
      <c r="I240"/>
      <c r="J240"/>
      <c r="K240"/>
      <c r="L240"/>
      <c r="M240"/>
      <c r="N240"/>
    </row>
    <row r="241" spans="1:14" x14ac:dyDescent="0.2">
      <c r="A241"/>
      <c r="B241"/>
      <c r="C241"/>
      <c r="D241"/>
      <c r="E241"/>
      <c r="F241"/>
      <c r="G241"/>
      <c r="H241"/>
      <c r="I241"/>
      <c r="J241"/>
      <c r="K241"/>
      <c r="L241"/>
      <c r="M241"/>
      <c r="N241"/>
    </row>
    <row r="242" spans="1:14" x14ac:dyDescent="0.2">
      <c r="A242"/>
      <c r="B242"/>
      <c r="C242"/>
      <c r="D242"/>
      <c r="E242"/>
      <c r="F242"/>
      <c r="G242"/>
      <c r="H242"/>
      <c r="I242"/>
      <c r="J242"/>
      <c r="K242"/>
      <c r="L242"/>
      <c r="M242"/>
      <c r="N242"/>
    </row>
    <row r="243" spans="1:14" x14ac:dyDescent="0.2">
      <c r="A243"/>
      <c r="B243"/>
      <c r="C243"/>
      <c r="D243"/>
      <c r="E243"/>
      <c r="F243"/>
      <c r="G243"/>
      <c r="H243"/>
      <c r="I243"/>
      <c r="J243"/>
      <c r="K243"/>
      <c r="L243"/>
      <c r="M243"/>
      <c r="N243"/>
    </row>
    <row r="244" spans="1:14" x14ac:dyDescent="0.2">
      <c r="A244"/>
      <c r="B244"/>
      <c r="C244"/>
      <c r="D244"/>
      <c r="E244"/>
      <c r="F244"/>
      <c r="G244"/>
      <c r="H244"/>
      <c r="I244"/>
      <c r="J244"/>
      <c r="K244"/>
      <c r="L244"/>
      <c r="M244"/>
      <c r="N244"/>
    </row>
    <row r="245" spans="1:14" x14ac:dyDescent="0.2">
      <c r="A245"/>
      <c r="B245"/>
      <c r="C245"/>
      <c r="D245"/>
      <c r="E245"/>
      <c r="F245"/>
      <c r="G245"/>
      <c r="H245"/>
      <c r="I245"/>
      <c r="J245"/>
      <c r="K245"/>
      <c r="L245"/>
      <c r="M245"/>
      <c r="N245"/>
    </row>
    <row r="246" spans="1:14" x14ac:dyDescent="0.2">
      <c r="A246"/>
      <c r="B246"/>
      <c r="C246"/>
      <c r="D246"/>
      <c r="E246"/>
      <c r="F246"/>
      <c r="G246"/>
      <c r="H246"/>
      <c r="I246"/>
      <c r="J246"/>
      <c r="K246"/>
      <c r="L246"/>
      <c r="M246"/>
      <c r="N246"/>
    </row>
    <row r="247" spans="1:14" x14ac:dyDescent="0.2">
      <c r="A247"/>
      <c r="B247"/>
      <c r="C247"/>
      <c r="D247"/>
      <c r="E247"/>
      <c r="F247"/>
      <c r="G247"/>
      <c r="H247"/>
      <c r="I247"/>
      <c r="J247"/>
      <c r="K247"/>
      <c r="L247"/>
      <c r="M247"/>
      <c r="N247"/>
    </row>
    <row r="248" spans="1:14" x14ac:dyDescent="0.2">
      <c r="A248"/>
      <c r="B248"/>
      <c r="C248"/>
      <c r="D248"/>
      <c r="E248"/>
      <c r="F248"/>
      <c r="G248"/>
      <c r="H248"/>
      <c r="I248"/>
      <c r="J248"/>
      <c r="K248"/>
      <c r="L248"/>
      <c r="M248"/>
      <c r="N248"/>
    </row>
    <row r="249" spans="1:14" x14ac:dyDescent="0.2">
      <c r="A249"/>
      <c r="B249"/>
      <c r="C249"/>
      <c r="D249"/>
      <c r="E249"/>
      <c r="F249"/>
      <c r="G249"/>
      <c r="H249"/>
      <c r="I249"/>
      <c r="J249"/>
      <c r="K249"/>
      <c r="L249"/>
      <c r="M249"/>
      <c r="N249"/>
    </row>
    <row r="250" spans="1:14" x14ac:dyDescent="0.2">
      <c r="A250"/>
      <c r="B250"/>
      <c r="C250"/>
      <c r="D250"/>
      <c r="E250"/>
      <c r="F250"/>
      <c r="G250"/>
      <c r="H250"/>
      <c r="I250"/>
      <c r="J250"/>
      <c r="K250"/>
      <c r="L250"/>
      <c r="M250"/>
      <c r="N250"/>
    </row>
    <row r="251" spans="1:14" x14ac:dyDescent="0.2">
      <c r="A251"/>
      <c r="B251"/>
      <c r="C251"/>
      <c r="D251"/>
      <c r="E251"/>
      <c r="F251"/>
      <c r="G251"/>
      <c r="H251"/>
      <c r="I251"/>
      <c r="J251"/>
      <c r="K251"/>
      <c r="L251"/>
      <c r="M251"/>
      <c r="N251"/>
    </row>
    <row r="252" spans="1:14" x14ac:dyDescent="0.2">
      <c r="A252"/>
      <c r="B252"/>
      <c r="C252"/>
      <c r="D252"/>
      <c r="E252"/>
      <c r="F252"/>
      <c r="G252"/>
      <c r="H252"/>
      <c r="I252"/>
      <c r="J252"/>
      <c r="K252"/>
      <c r="L252"/>
      <c r="M252"/>
      <c r="N252"/>
    </row>
    <row r="253" spans="1:14" x14ac:dyDescent="0.2">
      <c r="A253"/>
      <c r="B253"/>
      <c r="C253"/>
      <c r="D253"/>
      <c r="E253"/>
      <c r="F253"/>
      <c r="G253"/>
      <c r="H253"/>
      <c r="I253"/>
      <c r="J253"/>
      <c r="K253"/>
      <c r="L253"/>
      <c r="M253"/>
      <c r="N253"/>
    </row>
    <row r="254" spans="1:14" x14ac:dyDescent="0.2">
      <c r="A254"/>
      <c r="B254"/>
      <c r="C254"/>
      <c r="D254"/>
      <c r="E254"/>
      <c r="F254"/>
      <c r="G254"/>
      <c r="H254"/>
      <c r="I254"/>
      <c r="J254"/>
      <c r="K254"/>
      <c r="L254"/>
      <c r="M254"/>
      <c r="N254"/>
    </row>
    <row r="255" spans="1:14" x14ac:dyDescent="0.2">
      <c r="A255"/>
      <c r="B255"/>
      <c r="C255"/>
      <c r="D255"/>
      <c r="E255"/>
      <c r="F255"/>
      <c r="G255"/>
      <c r="H255"/>
      <c r="I255"/>
      <c r="J255"/>
      <c r="K255"/>
      <c r="L255"/>
      <c r="M255"/>
      <c r="N255"/>
    </row>
    <row r="256" spans="1:14" x14ac:dyDescent="0.2">
      <c r="A256"/>
      <c r="B256"/>
      <c r="C256"/>
      <c r="D256"/>
      <c r="E256"/>
      <c r="F256"/>
      <c r="G256"/>
      <c r="H256"/>
      <c r="I256"/>
      <c r="J256"/>
      <c r="K256"/>
      <c r="L256"/>
      <c r="M256"/>
      <c r="N256"/>
    </row>
    <row r="257" spans="1:14" x14ac:dyDescent="0.2">
      <c r="A257"/>
      <c r="B257"/>
      <c r="C257"/>
      <c r="D257"/>
      <c r="E257"/>
      <c r="F257"/>
      <c r="G257"/>
      <c r="H257"/>
      <c r="I257"/>
      <c r="J257"/>
      <c r="K257"/>
      <c r="L257"/>
      <c r="M257"/>
      <c r="N257"/>
    </row>
    <row r="258" spans="1:14" x14ac:dyDescent="0.2">
      <c r="A258"/>
      <c r="B258"/>
      <c r="C258"/>
      <c r="D258"/>
      <c r="E258"/>
      <c r="F258"/>
      <c r="G258"/>
      <c r="H258"/>
      <c r="I258"/>
      <c r="J258"/>
      <c r="K258"/>
      <c r="L258"/>
      <c r="M258"/>
      <c r="N258"/>
    </row>
    <row r="259" spans="1:14" x14ac:dyDescent="0.2">
      <c r="A259"/>
      <c r="B259"/>
      <c r="C259"/>
      <c r="D259"/>
      <c r="E259"/>
      <c r="F259"/>
      <c r="G259"/>
      <c r="H259"/>
      <c r="I259"/>
      <c r="J259"/>
      <c r="K259"/>
      <c r="L259"/>
      <c r="M259"/>
      <c r="N259"/>
    </row>
    <row r="260" spans="1:14" x14ac:dyDescent="0.2">
      <c r="A260"/>
      <c r="B260"/>
      <c r="C260"/>
      <c r="D260"/>
      <c r="E260"/>
      <c r="F260"/>
      <c r="G260"/>
      <c r="H260"/>
      <c r="I260"/>
      <c r="J260"/>
      <c r="K260"/>
      <c r="L260"/>
      <c r="M260"/>
      <c r="N260"/>
    </row>
    <row r="261" spans="1:14" x14ac:dyDescent="0.2">
      <c r="A261"/>
      <c r="B261"/>
      <c r="C261"/>
      <c r="D261"/>
      <c r="E261"/>
      <c r="F261"/>
      <c r="G261"/>
      <c r="H261"/>
      <c r="I261"/>
      <c r="J261"/>
      <c r="K261"/>
      <c r="L261"/>
      <c r="M261"/>
      <c r="N261"/>
    </row>
    <row r="262" spans="1:14" x14ac:dyDescent="0.2">
      <c r="A262"/>
      <c r="B262"/>
      <c r="C262"/>
      <c r="D262"/>
      <c r="E262"/>
      <c r="F262"/>
      <c r="G262"/>
      <c r="H262"/>
      <c r="I262"/>
      <c r="J262"/>
      <c r="K262"/>
      <c r="L262"/>
      <c r="M262"/>
      <c r="N262"/>
    </row>
    <row r="263" spans="1:14" x14ac:dyDescent="0.2">
      <c r="A263"/>
      <c r="B263"/>
      <c r="C263"/>
      <c r="D263"/>
      <c r="E263"/>
      <c r="F263"/>
      <c r="G263"/>
      <c r="H263"/>
      <c r="I263"/>
      <c r="J263"/>
      <c r="K263"/>
      <c r="L263"/>
      <c r="M263"/>
      <c r="N263"/>
    </row>
    <row r="264" spans="1:14" x14ac:dyDescent="0.2">
      <c r="A264"/>
      <c r="B264"/>
      <c r="C264"/>
      <c r="D264"/>
      <c r="E264"/>
      <c r="F264"/>
      <c r="G264"/>
      <c r="H264"/>
      <c r="I264"/>
      <c r="J264"/>
      <c r="K264"/>
      <c r="L264"/>
      <c r="M264"/>
      <c r="N264"/>
    </row>
    <row r="265" spans="1:14" x14ac:dyDescent="0.2">
      <c r="A265"/>
      <c r="B265"/>
      <c r="C265"/>
      <c r="D265"/>
      <c r="E265"/>
      <c r="F265"/>
      <c r="G265"/>
      <c r="H265"/>
      <c r="I265"/>
      <c r="J265"/>
      <c r="K265"/>
      <c r="L265"/>
      <c r="M265"/>
      <c r="N265"/>
    </row>
    <row r="266" spans="1:14" x14ac:dyDescent="0.2">
      <c r="A266"/>
      <c r="B266"/>
      <c r="C266"/>
      <c r="D266"/>
      <c r="E266"/>
      <c r="F266"/>
      <c r="G266"/>
      <c r="H266"/>
      <c r="I266"/>
      <c r="J266"/>
      <c r="K266"/>
      <c r="L266"/>
      <c r="M266"/>
      <c r="N266"/>
    </row>
    <row r="267" spans="1:14" x14ac:dyDescent="0.2">
      <c r="A267"/>
      <c r="B267"/>
      <c r="C267"/>
      <c r="D267"/>
      <c r="E267"/>
      <c r="F267"/>
      <c r="G267"/>
      <c r="H267"/>
      <c r="I267"/>
      <c r="J267"/>
      <c r="K267"/>
      <c r="L267"/>
      <c r="M267"/>
      <c r="N267"/>
    </row>
    <row r="268" spans="1:14" x14ac:dyDescent="0.2">
      <c r="A268"/>
      <c r="B268"/>
      <c r="C268"/>
      <c r="D268"/>
      <c r="E268"/>
      <c r="F268"/>
      <c r="G268"/>
      <c r="H268"/>
      <c r="I268"/>
      <c r="J268"/>
      <c r="K268"/>
      <c r="L268"/>
      <c r="M268"/>
      <c r="N268"/>
    </row>
    <row r="269" spans="1:14" x14ac:dyDescent="0.2">
      <c r="A269"/>
      <c r="B269"/>
      <c r="C269"/>
      <c r="D269"/>
      <c r="E269"/>
      <c r="F269"/>
      <c r="G269"/>
      <c r="H269"/>
      <c r="I269"/>
      <c r="J269"/>
      <c r="K269"/>
      <c r="L269"/>
      <c r="M269"/>
      <c r="N269"/>
    </row>
    <row r="270" spans="1:14" x14ac:dyDescent="0.2">
      <c r="A270"/>
      <c r="B270"/>
      <c r="C270"/>
      <c r="D270"/>
      <c r="E270"/>
      <c r="F270"/>
      <c r="G270"/>
      <c r="H270"/>
      <c r="I270"/>
      <c r="J270"/>
      <c r="K270"/>
      <c r="L270"/>
      <c r="M270"/>
      <c r="N270"/>
    </row>
    <row r="271" spans="1:14" x14ac:dyDescent="0.2">
      <c r="A271"/>
      <c r="B271"/>
      <c r="C271"/>
      <c r="D271"/>
      <c r="E271"/>
      <c r="F271"/>
      <c r="G271"/>
      <c r="H271"/>
      <c r="I271"/>
      <c r="J271"/>
      <c r="K271"/>
      <c r="L271"/>
      <c r="M271"/>
      <c r="N271"/>
    </row>
    <row r="272" spans="1:14" x14ac:dyDescent="0.2">
      <c r="A272"/>
      <c r="B272"/>
      <c r="C272"/>
      <c r="D272"/>
      <c r="E272"/>
      <c r="F272"/>
      <c r="G272"/>
      <c r="H272"/>
      <c r="I272"/>
      <c r="J272"/>
      <c r="K272"/>
      <c r="L272"/>
      <c r="M272"/>
      <c r="N272"/>
    </row>
    <row r="273" spans="1:14" x14ac:dyDescent="0.2">
      <c r="A273"/>
      <c r="B273"/>
      <c r="C273"/>
      <c r="D273"/>
      <c r="E273"/>
      <c r="F273"/>
      <c r="G273"/>
      <c r="H273"/>
      <c r="I273"/>
      <c r="J273"/>
      <c r="K273"/>
      <c r="L273"/>
      <c r="M273"/>
      <c r="N273"/>
    </row>
    <row r="274" spans="1:14" x14ac:dyDescent="0.2">
      <c r="A274"/>
      <c r="B274"/>
      <c r="C274"/>
      <c r="D274"/>
      <c r="E274"/>
      <c r="F274"/>
      <c r="G274"/>
      <c r="H274"/>
      <c r="I274"/>
      <c r="J274"/>
      <c r="K274"/>
      <c r="L274"/>
      <c r="M274"/>
      <c r="N274"/>
    </row>
    <row r="275" spans="1:14" x14ac:dyDescent="0.2">
      <c r="A275"/>
      <c r="B275"/>
      <c r="C275"/>
      <c r="D275"/>
      <c r="E275"/>
      <c r="F275"/>
      <c r="G275"/>
      <c r="H275"/>
      <c r="I275"/>
      <c r="J275"/>
      <c r="K275"/>
      <c r="L275"/>
      <c r="M275"/>
      <c r="N275"/>
    </row>
    <row r="276" spans="1:14" x14ac:dyDescent="0.2">
      <c r="A276"/>
      <c r="B276"/>
      <c r="C276"/>
      <c r="D276"/>
      <c r="E276"/>
      <c r="F276"/>
      <c r="G276"/>
      <c r="H276"/>
      <c r="I276"/>
      <c r="J276"/>
      <c r="K276"/>
      <c r="L276"/>
      <c r="M276"/>
      <c r="N276"/>
    </row>
    <row r="277" spans="1:14" x14ac:dyDescent="0.2">
      <c r="A277"/>
      <c r="B277"/>
      <c r="C277"/>
      <c r="D277"/>
      <c r="E277"/>
      <c r="F277"/>
      <c r="G277"/>
      <c r="H277"/>
      <c r="I277"/>
      <c r="J277"/>
      <c r="K277"/>
      <c r="L277"/>
      <c r="M277"/>
      <c r="N277"/>
    </row>
    <row r="278" spans="1:14" x14ac:dyDescent="0.2">
      <c r="A278"/>
      <c r="B278"/>
      <c r="C278"/>
      <c r="D278"/>
      <c r="E278"/>
      <c r="F278"/>
      <c r="G278"/>
      <c r="H278"/>
      <c r="I278"/>
      <c r="J278"/>
      <c r="K278"/>
      <c r="L278"/>
      <c r="M278"/>
      <c r="N278"/>
    </row>
    <row r="279" spans="1:14" x14ac:dyDescent="0.2">
      <c r="A279"/>
      <c r="B279"/>
      <c r="C279"/>
      <c r="D279"/>
      <c r="E279"/>
      <c r="F279"/>
      <c r="G279"/>
      <c r="H279"/>
      <c r="I279"/>
      <c r="J279"/>
      <c r="K279"/>
      <c r="L279"/>
      <c r="M279"/>
      <c r="N279"/>
    </row>
    <row r="280" spans="1:14" x14ac:dyDescent="0.2">
      <c r="A280"/>
      <c r="B280"/>
      <c r="C280"/>
      <c r="D280"/>
      <c r="E280"/>
      <c r="F280"/>
      <c r="G280"/>
      <c r="H280"/>
      <c r="I280"/>
      <c r="J280"/>
      <c r="K280"/>
      <c r="L280"/>
      <c r="M280"/>
      <c r="N280"/>
    </row>
    <row r="281" spans="1:14" x14ac:dyDescent="0.2">
      <c r="A281"/>
      <c r="B281"/>
      <c r="C281"/>
      <c r="D281"/>
      <c r="E281"/>
      <c r="F281"/>
      <c r="G281"/>
      <c r="H281"/>
      <c r="I281"/>
      <c r="J281"/>
      <c r="K281"/>
      <c r="L281"/>
      <c r="M281"/>
      <c r="N281"/>
    </row>
    <row r="282" spans="1:14" x14ac:dyDescent="0.2">
      <c r="A282"/>
      <c r="B282"/>
      <c r="C282"/>
      <c r="D282"/>
      <c r="E282"/>
      <c r="F282"/>
      <c r="G282"/>
      <c r="H282"/>
      <c r="I282"/>
      <c r="J282"/>
      <c r="K282"/>
      <c r="L282"/>
      <c r="M282"/>
      <c r="N282"/>
    </row>
    <row r="283" spans="1:14" x14ac:dyDescent="0.2">
      <c r="A283"/>
      <c r="B283"/>
      <c r="C283"/>
      <c r="D283"/>
      <c r="E283"/>
      <c r="F283"/>
      <c r="G283"/>
      <c r="H283"/>
      <c r="I283"/>
      <c r="J283"/>
      <c r="K283"/>
      <c r="L283"/>
      <c r="M283"/>
      <c r="N283"/>
    </row>
    <row r="284" spans="1:14" x14ac:dyDescent="0.2">
      <c r="A284"/>
      <c r="B284"/>
      <c r="C284"/>
      <c r="D284"/>
      <c r="E284"/>
      <c r="F284"/>
      <c r="G284"/>
      <c r="H284"/>
      <c r="I284"/>
      <c r="J284"/>
      <c r="K284"/>
      <c r="L284"/>
      <c r="M284"/>
      <c r="N284"/>
    </row>
    <row r="285" spans="1:14" x14ac:dyDescent="0.2">
      <c r="A285"/>
      <c r="B285"/>
      <c r="C285"/>
      <c r="D285"/>
      <c r="E285"/>
      <c r="F285"/>
      <c r="G285"/>
      <c r="H285"/>
      <c r="I285"/>
      <c r="J285"/>
      <c r="K285"/>
      <c r="L285"/>
      <c r="M285"/>
      <c r="N285"/>
    </row>
    <row r="286" spans="1:14" x14ac:dyDescent="0.2">
      <c r="A286"/>
      <c r="B286"/>
      <c r="C286"/>
      <c r="D286"/>
      <c r="E286"/>
      <c r="F286"/>
      <c r="G286"/>
      <c r="H286"/>
      <c r="I286"/>
      <c r="J286"/>
      <c r="K286"/>
      <c r="L286"/>
      <c r="M286"/>
      <c r="N286"/>
    </row>
    <row r="287" spans="1:14" x14ac:dyDescent="0.2">
      <c r="A287"/>
      <c r="B287"/>
      <c r="C287"/>
      <c r="D287"/>
      <c r="E287"/>
      <c r="F287"/>
      <c r="G287"/>
      <c r="H287"/>
      <c r="I287"/>
      <c r="J287"/>
      <c r="K287"/>
      <c r="L287"/>
      <c r="M287"/>
      <c r="N287"/>
    </row>
    <row r="288" spans="1:14" x14ac:dyDescent="0.2">
      <c r="A288"/>
      <c r="B288"/>
      <c r="C288"/>
      <c r="D288"/>
      <c r="E288"/>
      <c r="F288"/>
      <c r="G288"/>
      <c r="H288"/>
      <c r="I288"/>
      <c r="J288"/>
      <c r="K288"/>
      <c r="L288"/>
      <c r="M288"/>
      <c r="N288"/>
    </row>
    <row r="289" spans="1:14" x14ac:dyDescent="0.2">
      <c r="A289"/>
      <c r="B289"/>
      <c r="C289"/>
      <c r="D289"/>
      <c r="E289"/>
      <c r="F289"/>
      <c r="G289"/>
      <c r="H289"/>
      <c r="I289"/>
      <c r="J289"/>
      <c r="K289"/>
      <c r="L289"/>
      <c r="M289"/>
      <c r="N289"/>
    </row>
    <row r="290" spans="1:14" x14ac:dyDescent="0.2">
      <c r="A290"/>
      <c r="B290"/>
      <c r="C290"/>
      <c r="D290"/>
      <c r="E290"/>
      <c r="F290"/>
      <c r="G290"/>
      <c r="H290"/>
      <c r="I290"/>
      <c r="J290"/>
      <c r="K290"/>
      <c r="L290"/>
      <c r="M290"/>
      <c r="N290"/>
    </row>
    <row r="291" spans="1:14" x14ac:dyDescent="0.2">
      <c r="A291"/>
      <c r="B291"/>
      <c r="C291"/>
      <c r="D291"/>
      <c r="E291"/>
      <c r="F291"/>
      <c r="G291"/>
      <c r="H291"/>
      <c r="I291"/>
      <c r="J291"/>
      <c r="K291"/>
      <c r="L291"/>
      <c r="M291"/>
      <c r="N291"/>
    </row>
    <row r="292" spans="1:14" x14ac:dyDescent="0.2">
      <c r="A292"/>
      <c r="B292"/>
      <c r="C292"/>
      <c r="D292"/>
      <c r="E292"/>
      <c r="F292"/>
      <c r="G292"/>
      <c r="H292"/>
      <c r="I292"/>
      <c r="J292"/>
      <c r="K292"/>
      <c r="L292"/>
      <c r="M292"/>
      <c r="N292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73"/>
  <sheetViews>
    <sheetView workbookViewId="0"/>
  </sheetViews>
  <sheetFormatPr defaultColWidth="9.140625" defaultRowHeight="15" x14ac:dyDescent="0.3"/>
  <cols>
    <col min="1" max="1" width="11.85546875" style="23" customWidth="1"/>
    <col min="2" max="2" width="27.5703125" style="7" bestFit="1" customWidth="1"/>
    <col min="3" max="6" width="12.7109375" style="7" customWidth="1"/>
    <col min="7" max="7" width="35.7109375" style="36" customWidth="1"/>
    <col min="8" max="8" width="9.7109375" style="7" customWidth="1"/>
    <col min="9" max="9" width="13.7109375" style="7" customWidth="1"/>
    <col min="10" max="16384" width="9.140625" style="7"/>
  </cols>
  <sheetData>
    <row r="1" spans="1:19" ht="60.75" customHeight="1" x14ac:dyDescent="0.3"/>
    <row r="2" spans="1:19" ht="42" customHeight="1" x14ac:dyDescent="0.35">
      <c r="A2" s="312"/>
      <c r="B2" s="312"/>
      <c r="C2" s="312"/>
      <c r="D2" s="312"/>
      <c r="E2" s="312"/>
      <c r="F2" s="312"/>
      <c r="G2" s="312"/>
    </row>
    <row r="3" spans="1:19" ht="22.5" customHeight="1" x14ac:dyDescent="0.35">
      <c r="A3" s="311" t="s">
        <v>25</v>
      </c>
      <c r="B3" s="311"/>
      <c r="C3" s="311"/>
      <c r="D3" s="311"/>
      <c r="E3" s="311"/>
      <c r="F3" s="311"/>
      <c r="G3" s="311"/>
    </row>
    <row r="4" spans="1:19" x14ac:dyDescent="0.3">
      <c r="A4" s="46"/>
    </row>
    <row r="5" spans="1:19" x14ac:dyDescent="0.3">
      <c r="D5" s="64" t="s">
        <v>72</v>
      </c>
      <c r="F5" s="36"/>
    </row>
    <row r="6" spans="1:19" x14ac:dyDescent="0.3">
      <c r="A6" s="8" t="s">
        <v>3</v>
      </c>
      <c r="B6" s="9" t="s">
        <v>7</v>
      </c>
      <c r="C6" s="11" t="s">
        <v>5</v>
      </c>
      <c r="D6" s="11" t="s">
        <v>71</v>
      </c>
      <c r="E6" s="63" t="s">
        <v>70</v>
      </c>
      <c r="F6" s="11" t="s">
        <v>73</v>
      </c>
      <c r="G6" s="37" t="s">
        <v>29</v>
      </c>
    </row>
    <row r="7" spans="1:19" ht="15.75" thickBot="1" x14ac:dyDescent="0.35">
      <c r="A7" s="119"/>
      <c r="B7" s="124" t="str">
        <f>IFERROR(VLOOKUP($A7,Balance!$A$5:$L$999,2,FALSE),"")</f>
        <v/>
      </c>
      <c r="C7" s="125">
        <f>IFERROR(-VLOOKUP($A7,Balance!$A$5:$L$999,4,FALSE),0)</f>
        <v>0</v>
      </c>
      <c r="D7" s="121">
        <v>0</v>
      </c>
      <c r="E7" s="244">
        <f t="shared" ref="E7:E36" si="0">SUM(C7:D7)</f>
        <v>0</v>
      </c>
      <c r="F7" s="244">
        <f>+E7*0.25</f>
        <v>0</v>
      </c>
      <c r="G7" s="118" t="s">
        <v>74</v>
      </c>
      <c r="S7" s="12"/>
    </row>
    <row r="8" spans="1:19" x14ac:dyDescent="0.3">
      <c r="A8" s="52" t="s">
        <v>42</v>
      </c>
      <c r="B8" s="41" t="s">
        <v>13</v>
      </c>
      <c r="C8" s="120">
        <v>0</v>
      </c>
      <c r="D8" s="43">
        <v>0</v>
      </c>
      <c r="E8" s="245">
        <f t="shared" si="0"/>
        <v>0</v>
      </c>
      <c r="F8" s="245">
        <f t="shared" ref="F8:F36" si="1">+E8*0.25</f>
        <v>0</v>
      </c>
      <c r="G8" s="122"/>
    </row>
    <row r="9" spans="1:19" x14ac:dyDescent="0.3">
      <c r="A9" s="52" t="s">
        <v>42</v>
      </c>
      <c r="B9" s="41" t="s">
        <v>13</v>
      </c>
      <c r="C9" s="43">
        <v>0</v>
      </c>
      <c r="D9" s="43">
        <v>0</v>
      </c>
      <c r="E9" s="244">
        <f t="shared" si="0"/>
        <v>0</v>
      </c>
      <c r="F9" s="244">
        <f t="shared" si="1"/>
        <v>0</v>
      </c>
      <c r="G9" s="65"/>
    </row>
    <row r="10" spans="1:19" x14ac:dyDescent="0.3">
      <c r="A10" s="52" t="s">
        <v>42</v>
      </c>
      <c r="B10" s="41" t="s">
        <v>13</v>
      </c>
      <c r="C10" s="43">
        <v>0</v>
      </c>
      <c r="D10" s="43">
        <v>0</v>
      </c>
      <c r="E10" s="244">
        <f t="shared" si="0"/>
        <v>0</v>
      </c>
      <c r="F10" s="244">
        <f t="shared" si="1"/>
        <v>0</v>
      </c>
      <c r="G10" s="65"/>
    </row>
    <row r="11" spans="1:19" x14ac:dyDescent="0.3">
      <c r="A11" s="52" t="s">
        <v>42</v>
      </c>
      <c r="B11" s="41" t="s">
        <v>13</v>
      </c>
      <c r="C11" s="43">
        <v>0</v>
      </c>
      <c r="D11" s="43">
        <v>0</v>
      </c>
      <c r="E11" s="244">
        <f t="shared" si="0"/>
        <v>0</v>
      </c>
      <c r="F11" s="244">
        <f t="shared" si="1"/>
        <v>0</v>
      </c>
      <c r="G11" s="65"/>
    </row>
    <row r="12" spans="1:19" x14ac:dyDescent="0.3">
      <c r="A12" s="52" t="s">
        <v>42</v>
      </c>
      <c r="B12" s="41" t="s">
        <v>13</v>
      </c>
      <c r="C12" s="43">
        <v>0</v>
      </c>
      <c r="D12" s="43">
        <v>0</v>
      </c>
      <c r="E12" s="244">
        <f t="shared" si="0"/>
        <v>0</v>
      </c>
      <c r="F12" s="244">
        <f t="shared" si="1"/>
        <v>0</v>
      </c>
      <c r="G12" s="65"/>
    </row>
    <row r="13" spans="1:19" x14ac:dyDescent="0.3">
      <c r="A13" s="52" t="s">
        <v>42</v>
      </c>
      <c r="B13" s="41" t="s">
        <v>13</v>
      </c>
      <c r="C13" s="43">
        <v>0</v>
      </c>
      <c r="D13" s="43">
        <v>0</v>
      </c>
      <c r="E13" s="244">
        <f t="shared" si="0"/>
        <v>0</v>
      </c>
      <c r="F13" s="244">
        <f t="shared" si="1"/>
        <v>0</v>
      </c>
      <c r="G13" s="65"/>
    </row>
    <row r="14" spans="1:19" x14ac:dyDescent="0.3">
      <c r="A14" s="52" t="s">
        <v>42</v>
      </c>
      <c r="B14" s="41" t="s">
        <v>13</v>
      </c>
      <c r="C14" s="43">
        <v>0</v>
      </c>
      <c r="D14" s="43">
        <v>0</v>
      </c>
      <c r="E14" s="244">
        <f t="shared" si="0"/>
        <v>0</v>
      </c>
      <c r="F14" s="244">
        <f t="shared" si="1"/>
        <v>0</v>
      </c>
      <c r="G14" s="65"/>
    </row>
    <row r="15" spans="1:19" x14ac:dyDescent="0.3">
      <c r="A15" s="52" t="s">
        <v>42</v>
      </c>
      <c r="B15" s="41" t="s">
        <v>13</v>
      </c>
      <c r="C15" s="43">
        <v>0</v>
      </c>
      <c r="D15" s="43">
        <v>0</v>
      </c>
      <c r="E15" s="244">
        <f t="shared" si="0"/>
        <v>0</v>
      </c>
      <c r="F15" s="244">
        <f t="shared" si="1"/>
        <v>0</v>
      </c>
      <c r="G15" s="65"/>
    </row>
    <row r="16" spans="1:19" x14ac:dyDescent="0.3">
      <c r="A16" s="52" t="s">
        <v>42</v>
      </c>
      <c r="B16" s="41" t="s">
        <v>13</v>
      </c>
      <c r="C16" s="43">
        <v>0</v>
      </c>
      <c r="D16" s="43">
        <v>0</v>
      </c>
      <c r="E16" s="244">
        <f t="shared" si="0"/>
        <v>0</v>
      </c>
      <c r="F16" s="244">
        <f t="shared" si="1"/>
        <v>0</v>
      </c>
      <c r="G16" s="65"/>
    </row>
    <row r="17" spans="1:7" x14ac:dyDescent="0.3">
      <c r="A17" s="52" t="s">
        <v>42</v>
      </c>
      <c r="B17" s="41" t="s">
        <v>13</v>
      </c>
      <c r="C17" s="43">
        <v>0</v>
      </c>
      <c r="D17" s="43">
        <v>0</v>
      </c>
      <c r="E17" s="244">
        <f t="shared" si="0"/>
        <v>0</v>
      </c>
      <c r="F17" s="244">
        <f t="shared" si="1"/>
        <v>0</v>
      </c>
      <c r="G17" s="65"/>
    </row>
    <row r="18" spans="1:7" x14ac:dyDescent="0.3">
      <c r="A18" s="52" t="s">
        <v>42</v>
      </c>
      <c r="B18" s="41" t="s">
        <v>13</v>
      </c>
      <c r="C18" s="43">
        <v>0</v>
      </c>
      <c r="D18" s="43">
        <v>0</v>
      </c>
      <c r="E18" s="244">
        <f t="shared" si="0"/>
        <v>0</v>
      </c>
      <c r="F18" s="244">
        <f t="shared" si="1"/>
        <v>0</v>
      </c>
      <c r="G18" s="65"/>
    </row>
    <row r="19" spans="1:7" x14ac:dyDescent="0.3">
      <c r="A19" s="52" t="s">
        <v>42</v>
      </c>
      <c r="B19" s="41" t="s">
        <v>13</v>
      </c>
      <c r="C19" s="43">
        <v>0</v>
      </c>
      <c r="D19" s="43">
        <v>0</v>
      </c>
      <c r="E19" s="244">
        <f t="shared" si="0"/>
        <v>0</v>
      </c>
      <c r="F19" s="244">
        <f t="shared" si="1"/>
        <v>0</v>
      </c>
      <c r="G19" s="65"/>
    </row>
    <row r="20" spans="1:7" x14ac:dyDescent="0.3">
      <c r="A20" s="52" t="s">
        <v>42</v>
      </c>
      <c r="B20" s="41" t="s">
        <v>13</v>
      </c>
      <c r="C20" s="43">
        <v>0</v>
      </c>
      <c r="D20" s="43">
        <v>0</v>
      </c>
      <c r="E20" s="244">
        <f t="shared" si="0"/>
        <v>0</v>
      </c>
      <c r="F20" s="244">
        <f t="shared" si="1"/>
        <v>0</v>
      </c>
      <c r="G20" s="65"/>
    </row>
    <row r="21" spans="1:7" x14ac:dyDescent="0.3">
      <c r="A21" s="52" t="s">
        <v>42</v>
      </c>
      <c r="B21" s="41" t="s">
        <v>13</v>
      </c>
      <c r="C21" s="43">
        <v>0</v>
      </c>
      <c r="D21" s="43">
        <v>0</v>
      </c>
      <c r="E21" s="244">
        <f t="shared" si="0"/>
        <v>0</v>
      </c>
      <c r="F21" s="244">
        <f t="shared" si="1"/>
        <v>0</v>
      </c>
      <c r="G21" s="65"/>
    </row>
    <row r="22" spans="1:7" x14ac:dyDescent="0.3">
      <c r="A22" s="52" t="s">
        <v>42</v>
      </c>
      <c r="B22" s="41" t="s">
        <v>13</v>
      </c>
      <c r="C22" s="43">
        <v>0</v>
      </c>
      <c r="D22" s="43">
        <v>0</v>
      </c>
      <c r="E22" s="244">
        <f t="shared" si="0"/>
        <v>0</v>
      </c>
      <c r="F22" s="244">
        <f t="shared" si="1"/>
        <v>0</v>
      </c>
      <c r="G22" s="65"/>
    </row>
    <row r="23" spans="1:7" x14ac:dyDescent="0.3">
      <c r="A23" s="52" t="s">
        <v>42</v>
      </c>
      <c r="B23" s="41" t="s">
        <v>13</v>
      </c>
      <c r="C23" s="43">
        <v>0</v>
      </c>
      <c r="D23" s="43">
        <v>0</v>
      </c>
      <c r="E23" s="244">
        <f t="shared" si="0"/>
        <v>0</v>
      </c>
      <c r="F23" s="244">
        <f t="shared" si="1"/>
        <v>0</v>
      </c>
      <c r="G23" s="65"/>
    </row>
    <row r="24" spans="1:7" x14ac:dyDescent="0.3">
      <c r="A24" s="52" t="s">
        <v>42</v>
      </c>
      <c r="B24" s="41" t="s">
        <v>13</v>
      </c>
      <c r="C24" s="43">
        <v>0</v>
      </c>
      <c r="D24" s="43">
        <v>0</v>
      </c>
      <c r="E24" s="244">
        <f t="shared" si="0"/>
        <v>0</v>
      </c>
      <c r="F24" s="244">
        <f t="shared" si="1"/>
        <v>0</v>
      </c>
      <c r="G24" s="65"/>
    </row>
    <row r="25" spans="1:7" x14ac:dyDescent="0.3">
      <c r="A25" s="52" t="s">
        <v>42</v>
      </c>
      <c r="B25" s="41" t="s">
        <v>13</v>
      </c>
      <c r="C25" s="43">
        <v>0</v>
      </c>
      <c r="D25" s="43">
        <v>0</v>
      </c>
      <c r="E25" s="244">
        <f t="shared" si="0"/>
        <v>0</v>
      </c>
      <c r="F25" s="244">
        <f t="shared" si="1"/>
        <v>0</v>
      </c>
      <c r="G25" s="65"/>
    </row>
    <row r="26" spans="1:7" x14ac:dyDescent="0.3">
      <c r="A26" s="52" t="s">
        <v>42</v>
      </c>
      <c r="B26" s="41" t="s">
        <v>13</v>
      </c>
      <c r="C26" s="43">
        <v>0</v>
      </c>
      <c r="D26" s="43">
        <v>0</v>
      </c>
      <c r="E26" s="244">
        <f t="shared" si="0"/>
        <v>0</v>
      </c>
      <c r="F26" s="244">
        <f t="shared" si="1"/>
        <v>0</v>
      </c>
      <c r="G26" s="65"/>
    </row>
    <row r="27" spans="1:7" x14ac:dyDescent="0.3">
      <c r="A27" s="52" t="s">
        <v>42</v>
      </c>
      <c r="B27" s="41" t="s">
        <v>13</v>
      </c>
      <c r="C27" s="43">
        <v>0</v>
      </c>
      <c r="D27" s="43">
        <v>0</v>
      </c>
      <c r="E27" s="244">
        <f t="shared" si="0"/>
        <v>0</v>
      </c>
      <c r="F27" s="244">
        <f t="shared" si="1"/>
        <v>0</v>
      </c>
      <c r="G27" s="65"/>
    </row>
    <row r="28" spans="1:7" x14ac:dyDescent="0.3">
      <c r="A28" s="52" t="s">
        <v>42</v>
      </c>
      <c r="B28" s="41" t="s">
        <v>13</v>
      </c>
      <c r="C28" s="43">
        <v>0</v>
      </c>
      <c r="D28" s="43">
        <v>0</v>
      </c>
      <c r="E28" s="244">
        <f t="shared" si="0"/>
        <v>0</v>
      </c>
      <c r="F28" s="244">
        <f t="shared" si="1"/>
        <v>0</v>
      </c>
      <c r="G28" s="65"/>
    </row>
    <row r="29" spans="1:7" x14ac:dyDescent="0.3">
      <c r="A29" s="52" t="s">
        <v>42</v>
      </c>
      <c r="B29" s="41" t="s">
        <v>13</v>
      </c>
      <c r="C29" s="43">
        <v>0</v>
      </c>
      <c r="D29" s="43">
        <v>0</v>
      </c>
      <c r="E29" s="244">
        <f t="shared" si="0"/>
        <v>0</v>
      </c>
      <c r="F29" s="244">
        <f t="shared" si="1"/>
        <v>0</v>
      </c>
      <c r="G29" s="65"/>
    </row>
    <row r="30" spans="1:7" x14ac:dyDescent="0.3">
      <c r="A30" s="52" t="s">
        <v>42</v>
      </c>
      <c r="B30" s="41" t="s">
        <v>13</v>
      </c>
      <c r="C30" s="43">
        <v>0</v>
      </c>
      <c r="D30" s="43">
        <v>0</v>
      </c>
      <c r="E30" s="244">
        <f t="shared" si="0"/>
        <v>0</v>
      </c>
      <c r="F30" s="244">
        <f t="shared" si="1"/>
        <v>0</v>
      </c>
      <c r="G30" s="65"/>
    </row>
    <row r="31" spans="1:7" x14ac:dyDescent="0.3">
      <c r="A31" s="52" t="s">
        <v>42</v>
      </c>
      <c r="B31" s="41" t="s">
        <v>13</v>
      </c>
      <c r="C31" s="43">
        <v>0</v>
      </c>
      <c r="D31" s="43">
        <v>0</v>
      </c>
      <c r="E31" s="244">
        <f t="shared" si="0"/>
        <v>0</v>
      </c>
      <c r="F31" s="244">
        <f t="shared" si="1"/>
        <v>0</v>
      </c>
      <c r="G31" s="65"/>
    </row>
    <row r="32" spans="1:7" x14ac:dyDescent="0.3">
      <c r="A32" s="52" t="s">
        <v>42</v>
      </c>
      <c r="B32" s="41" t="s">
        <v>13</v>
      </c>
      <c r="C32" s="43">
        <v>0</v>
      </c>
      <c r="D32" s="43">
        <v>0</v>
      </c>
      <c r="E32" s="244">
        <f t="shared" si="0"/>
        <v>0</v>
      </c>
      <c r="F32" s="244">
        <f t="shared" si="1"/>
        <v>0</v>
      </c>
      <c r="G32" s="65"/>
    </row>
    <row r="33" spans="1:7" x14ac:dyDescent="0.3">
      <c r="A33" s="52" t="s">
        <v>42</v>
      </c>
      <c r="B33" s="41" t="s">
        <v>13</v>
      </c>
      <c r="C33" s="43">
        <v>0</v>
      </c>
      <c r="D33" s="43">
        <v>0</v>
      </c>
      <c r="E33" s="244">
        <f t="shared" si="0"/>
        <v>0</v>
      </c>
      <c r="F33" s="244">
        <f t="shared" si="1"/>
        <v>0</v>
      </c>
      <c r="G33" s="65"/>
    </row>
    <row r="34" spans="1:7" x14ac:dyDescent="0.3">
      <c r="A34" s="52" t="s">
        <v>42</v>
      </c>
      <c r="B34" s="41" t="s">
        <v>13</v>
      </c>
      <c r="C34" s="43">
        <v>0</v>
      </c>
      <c r="D34" s="43">
        <v>0</v>
      </c>
      <c r="E34" s="244">
        <f t="shared" si="0"/>
        <v>0</v>
      </c>
      <c r="F34" s="244">
        <f t="shared" si="1"/>
        <v>0</v>
      </c>
      <c r="G34" s="65"/>
    </row>
    <row r="35" spans="1:7" x14ac:dyDescent="0.3">
      <c r="A35" s="52" t="s">
        <v>42</v>
      </c>
      <c r="B35" s="41" t="s">
        <v>13</v>
      </c>
      <c r="C35" s="43">
        <v>0</v>
      </c>
      <c r="D35" s="43">
        <v>0</v>
      </c>
      <c r="E35" s="244">
        <f t="shared" si="0"/>
        <v>0</v>
      </c>
      <c r="F35" s="244">
        <f t="shared" si="1"/>
        <v>0</v>
      </c>
      <c r="G35" s="65"/>
    </row>
    <row r="36" spans="1:7" x14ac:dyDescent="0.3">
      <c r="A36" s="52" t="s">
        <v>42</v>
      </c>
      <c r="B36" s="41" t="s">
        <v>13</v>
      </c>
      <c r="C36" s="43">
        <v>0</v>
      </c>
      <c r="D36" s="43">
        <v>0</v>
      </c>
      <c r="E36" s="244">
        <f t="shared" si="0"/>
        <v>0</v>
      </c>
      <c r="F36" s="244">
        <f t="shared" si="1"/>
        <v>0</v>
      </c>
      <c r="G36" s="65"/>
    </row>
    <row r="37" spans="1:7" x14ac:dyDescent="0.3">
      <c r="A37" s="52" t="s">
        <v>42</v>
      </c>
      <c r="B37" s="41" t="s">
        <v>9</v>
      </c>
      <c r="C37" s="43">
        <v>0</v>
      </c>
      <c r="D37" s="43">
        <v>0</v>
      </c>
      <c r="E37" s="244">
        <f t="shared" ref="E37:E38" si="2">SUM(C37:D37)</f>
        <v>0</v>
      </c>
      <c r="F37" s="244">
        <f t="shared" ref="F37:F38" si="3">+E37*0.25</f>
        <v>0</v>
      </c>
      <c r="G37" s="65"/>
    </row>
    <row r="38" spans="1:7" x14ac:dyDescent="0.3">
      <c r="A38" s="52"/>
      <c r="B38" s="41"/>
      <c r="C38" s="43"/>
      <c r="D38" s="43"/>
      <c r="E38" s="244">
        <f t="shared" si="2"/>
        <v>0</v>
      </c>
      <c r="F38" s="244">
        <f t="shared" si="3"/>
        <v>0</v>
      </c>
      <c r="G38" s="65"/>
    </row>
    <row r="39" spans="1:7" x14ac:dyDescent="0.3">
      <c r="A39" s="9"/>
      <c r="C39" s="12"/>
      <c r="D39" s="12"/>
      <c r="E39" s="12"/>
      <c r="F39" s="12"/>
      <c r="G39" s="50"/>
    </row>
    <row r="40" spans="1:7" x14ac:dyDescent="0.3">
      <c r="A40" s="9" t="s">
        <v>8</v>
      </c>
      <c r="C40" s="4"/>
      <c r="D40" s="4"/>
      <c r="E40" s="4">
        <f>SUM(E7:E39)</f>
        <v>0</v>
      </c>
      <c r="F40" s="4"/>
      <c r="G40" s="50"/>
    </row>
    <row r="41" spans="1:7" x14ac:dyDescent="0.3">
      <c r="A41" s="13"/>
      <c r="B41" s="14"/>
      <c r="C41" s="4"/>
      <c r="D41" s="4"/>
      <c r="E41" s="4"/>
      <c r="F41" s="4"/>
      <c r="G41" s="50"/>
    </row>
    <row r="42" spans="1:7" x14ac:dyDescent="0.3">
      <c r="A42" s="14" t="s">
        <v>26</v>
      </c>
      <c r="C42" s="12"/>
      <c r="D42" s="15"/>
      <c r="E42" s="5">
        <f>E40*0.25</f>
        <v>0</v>
      </c>
      <c r="F42" s="5"/>
      <c r="G42" s="50"/>
    </row>
    <row r="43" spans="1:7" x14ac:dyDescent="0.3">
      <c r="A43" s="13"/>
      <c r="B43" s="6"/>
      <c r="C43" s="12"/>
      <c r="D43" s="15"/>
      <c r="E43" s="5"/>
      <c r="F43" s="5"/>
      <c r="G43" s="50"/>
    </row>
    <row r="44" spans="1:7" x14ac:dyDescent="0.3">
      <c r="A44" s="6" t="s">
        <v>24</v>
      </c>
      <c r="C44" s="12"/>
      <c r="D44" s="15"/>
      <c r="E44" s="5"/>
      <c r="F44" s="5"/>
      <c r="G44" s="50"/>
    </row>
    <row r="45" spans="1:7" x14ac:dyDescent="0.3">
      <c r="A45" s="6" t="s">
        <v>12</v>
      </c>
      <c r="B45" s="22" t="s">
        <v>13</v>
      </c>
      <c r="C45" s="16" t="s">
        <v>33</v>
      </c>
      <c r="D45" s="15"/>
      <c r="E45" s="5"/>
      <c r="F45" s="5"/>
      <c r="G45" s="50"/>
    </row>
    <row r="46" spans="1:7" x14ac:dyDescent="0.3">
      <c r="A46" s="47" t="s">
        <v>40</v>
      </c>
      <c r="B46" s="48" t="s">
        <v>13</v>
      </c>
      <c r="C46" s="49">
        <v>0</v>
      </c>
      <c r="D46" s="15"/>
      <c r="E46" s="5">
        <v>0</v>
      </c>
      <c r="F46" s="5"/>
      <c r="G46" s="50"/>
    </row>
    <row r="47" spans="1:7" x14ac:dyDescent="0.3">
      <c r="A47" s="47" t="s">
        <v>40</v>
      </c>
      <c r="B47" s="48" t="s">
        <v>13</v>
      </c>
      <c r="C47" s="49">
        <v>0</v>
      </c>
      <c r="D47" s="15"/>
      <c r="E47" s="5">
        <f>SUM(C47:D47)</f>
        <v>0</v>
      </c>
      <c r="F47" s="5"/>
      <c r="G47" s="50"/>
    </row>
    <row r="48" spans="1:7" x14ac:dyDescent="0.3">
      <c r="A48" s="47" t="s">
        <v>40</v>
      </c>
      <c r="B48" s="48" t="s">
        <v>13</v>
      </c>
      <c r="C48" s="49">
        <v>0</v>
      </c>
      <c r="D48" s="15"/>
      <c r="E48" s="5">
        <f>SUM(C48:D48)</f>
        <v>0</v>
      </c>
      <c r="F48" s="5"/>
      <c r="G48" s="50"/>
    </row>
    <row r="49" spans="1:8" x14ac:dyDescent="0.3">
      <c r="A49" s="13"/>
      <c r="C49" s="16" t="s">
        <v>6</v>
      </c>
      <c r="D49" s="12"/>
      <c r="E49" s="16">
        <f>SUM(E42:E48)</f>
        <v>0</v>
      </c>
      <c r="F49" s="16"/>
      <c r="G49" s="50"/>
    </row>
    <row r="50" spans="1:8" x14ac:dyDescent="0.3">
      <c r="A50" s="13"/>
      <c r="C50" s="12"/>
      <c r="D50" s="12"/>
      <c r="E50" s="12"/>
      <c r="F50" s="12"/>
      <c r="G50" s="50"/>
    </row>
    <row r="51" spans="1:8" x14ac:dyDescent="0.3">
      <c r="A51" s="13"/>
      <c r="C51" s="6" t="s">
        <v>10</v>
      </c>
      <c r="D51" s="10"/>
      <c r="E51" s="17">
        <f>Total!B35</f>
        <v>0</v>
      </c>
      <c r="F51" s="17"/>
      <c r="G51" s="50"/>
    </row>
    <row r="52" spans="1:8" x14ac:dyDescent="0.3">
      <c r="A52" s="13"/>
      <c r="B52" s="14"/>
      <c r="C52" s="14"/>
      <c r="D52" s="10"/>
      <c r="E52" s="14"/>
      <c r="F52" s="14"/>
      <c r="G52" s="50"/>
    </row>
    <row r="53" spans="1:8" x14ac:dyDescent="0.3">
      <c r="A53" s="13"/>
      <c r="C53" s="18">
        <f>IF(E53=0,,"DIFFERENCE")</f>
        <v>0</v>
      </c>
      <c r="D53" s="6"/>
      <c r="E53" s="19">
        <f>E49-E51</f>
        <v>0</v>
      </c>
      <c r="F53" s="19"/>
      <c r="G53" s="50"/>
    </row>
    <row r="54" spans="1:8" x14ac:dyDescent="0.3">
      <c r="A54" s="13"/>
      <c r="C54" s="14" t="s">
        <v>4</v>
      </c>
      <c r="D54" s="14"/>
      <c r="E54" s="21" t="e">
        <f>E53/E49</f>
        <v>#DIV/0!</v>
      </c>
      <c r="F54" s="21"/>
      <c r="G54" s="50"/>
    </row>
    <row r="55" spans="1:8" x14ac:dyDescent="0.3">
      <c r="A55" s="7"/>
      <c r="C55" s="20"/>
      <c r="D55" s="20"/>
      <c r="E55" s="20"/>
      <c r="F55" s="20"/>
    </row>
    <row r="56" spans="1:8" x14ac:dyDescent="0.3">
      <c r="A56" s="7"/>
      <c r="C56" s="20"/>
      <c r="D56" s="20"/>
      <c r="E56" s="20"/>
      <c r="F56" s="20"/>
    </row>
    <row r="57" spans="1:8" x14ac:dyDescent="0.3">
      <c r="A57" s="7"/>
      <c r="C57" s="20"/>
      <c r="D57" s="20"/>
      <c r="E57" s="20"/>
      <c r="F57" s="20"/>
    </row>
    <row r="58" spans="1:8" x14ac:dyDescent="0.3">
      <c r="A58" s="22"/>
      <c r="C58" s="20"/>
      <c r="D58" s="20"/>
      <c r="E58" s="20"/>
      <c r="F58" s="20"/>
    </row>
    <row r="59" spans="1:8" x14ac:dyDescent="0.3">
      <c r="A59" s="7"/>
      <c r="C59" s="20"/>
      <c r="D59" s="20"/>
      <c r="E59" s="20"/>
      <c r="F59" s="20"/>
    </row>
    <row r="60" spans="1:8" x14ac:dyDescent="0.3">
      <c r="A60" s="7"/>
      <c r="C60" s="20"/>
      <c r="D60" s="20"/>
      <c r="E60" s="20"/>
      <c r="F60" s="20"/>
    </row>
    <row r="61" spans="1:8" x14ac:dyDescent="0.3">
      <c r="A61" s="7"/>
      <c r="C61" s="20"/>
      <c r="D61" s="20"/>
      <c r="E61" s="20"/>
      <c r="F61" s="20"/>
      <c r="G61" s="39"/>
      <c r="H61" s="22"/>
    </row>
    <row r="62" spans="1:8" x14ac:dyDescent="0.3">
      <c r="A62" s="7"/>
      <c r="C62" s="20"/>
      <c r="D62" s="20"/>
      <c r="E62" s="20"/>
      <c r="F62" s="20"/>
    </row>
    <row r="63" spans="1:8" x14ac:dyDescent="0.3">
      <c r="A63" s="7"/>
      <c r="C63" s="20"/>
      <c r="D63" s="20"/>
      <c r="E63" s="20"/>
      <c r="F63" s="20"/>
    </row>
    <row r="64" spans="1:8" x14ac:dyDescent="0.3">
      <c r="A64" s="7"/>
      <c r="C64" s="20"/>
      <c r="D64" s="20"/>
      <c r="E64" s="20"/>
      <c r="F64" s="20"/>
    </row>
    <row r="65" spans="1:1" x14ac:dyDescent="0.3">
      <c r="A65" s="7"/>
    </row>
    <row r="66" spans="1:1" x14ac:dyDescent="0.3">
      <c r="A66" s="7"/>
    </row>
    <row r="67" spans="1:1" x14ac:dyDescent="0.3">
      <c r="A67" s="7"/>
    </row>
    <row r="68" spans="1:1" x14ac:dyDescent="0.3">
      <c r="A68" s="7"/>
    </row>
    <row r="69" spans="1:1" x14ac:dyDescent="0.3">
      <c r="A69" s="7"/>
    </row>
    <row r="70" spans="1:1" x14ac:dyDescent="0.3">
      <c r="A70" s="7"/>
    </row>
    <row r="71" spans="1:1" x14ac:dyDescent="0.3">
      <c r="A71" s="7"/>
    </row>
    <row r="72" spans="1:1" x14ac:dyDescent="0.3">
      <c r="A72" s="7"/>
    </row>
    <row r="73" spans="1:1" x14ac:dyDescent="0.3">
      <c r="A73" s="7"/>
    </row>
  </sheetData>
  <sheetProtection password="C4BE" sheet="1" objects="1" scenarios="1" formatCells="0" formatColumns="0" insertColumns="0" insertRows="0" deleteColumns="0" deleteRows="0"/>
  <mergeCells count="2">
    <mergeCell ref="A3:G3"/>
    <mergeCell ref="A2:G2"/>
  </mergeCells>
  <pageMargins left="0.47244094488188981" right="0.47244094488188981" top="0.98425196850393704" bottom="0.98425196850393704" header="0.51181102362204722" footer="0.51181102362204722"/>
  <pageSetup paperSize="9" orientation="portrait" blackAndWhite="1" horizontalDpi="300" verticalDpi="300" r:id="rId1"/>
  <headerFooter alignWithMargins="0">
    <oddHeader>&amp;L&amp;"BDO Logo,Regular"&amp;24BDO</oddHead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25"/>
  <sheetViews>
    <sheetView workbookViewId="0">
      <selection sqref="A1:G1"/>
    </sheetView>
  </sheetViews>
  <sheetFormatPr defaultColWidth="9.140625" defaultRowHeight="15" x14ac:dyDescent="0.3"/>
  <cols>
    <col min="1" max="1" width="11.85546875" style="23" customWidth="1"/>
    <col min="2" max="2" width="29.7109375" style="7" bestFit="1" customWidth="1"/>
    <col min="3" max="6" width="12.7109375" style="7" customWidth="1"/>
    <col min="7" max="7" width="35.7109375" style="7" customWidth="1"/>
    <col min="8" max="16384" width="9.140625" style="7"/>
  </cols>
  <sheetData>
    <row r="1" spans="1:7" ht="60.75" customHeight="1" x14ac:dyDescent="0.35">
      <c r="A1" s="312"/>
      <c r="B1" s="312"/>
      <c r="C1" s="312"/>
      <c r="D1" s="312"/>
      <c r="E1" s="312"/>
      <c r="F1" s="312"/>
      <c r="G1" s="312"/>
    </row>
    <row r="2" spans="1:7" ht="42" customHeight="1" x14ac:dyDescent="0.35">
      <c r="A2" s="126"/>
      <c r="B2" s="126"/>
      <c r="C2" s="126"/>
      <c r="D2" s="126"/>
      <c r="E2" s="126"/>
      <c r="F2" s="126"/>
      <c r="G2" s="126"/>
    </row>
    <row r="3" spans="1:7" ht="22.5" customHeight="1" x14ac:dyDescent="0.35">
      <c r="A3" s="311" t="s">
        <v>27</v>
      </c>
      <c r="B3" s="311"/>
      <c r="C3" s="311"/>
      <c r="D3" s="311"/>
      <c r="E3" s="311"/>
      <c r="F3" s="311"/>
      <c r="G3" s="311"/>
    </row>
    <row r="4" spans="1:7" x14ac:dyDescent="0.3">
      <c r="A4" s="45"/>
      <c r="B4"/>
      <c r="C4"/>
      <c r="D4"/>
      <c r="E4"/>
      <c r="F4"/>
    </row>
    <row r="5" spans="1:7" x14ac:dyDescent="0.3">
      <c r="D5" s="64" t="s">
        <v>72</v>
      </c>
      <c r="F5" s="36"/>
      <c r="G5" s="36"/>
    </row>
    <row r="6" spans="1:7" x14ac:dyDescent="0.3">
      <c r="A6" s="8" t="s">
        <v>3</v>
      </c>
      <c r="B6" s="9" t="s">
        <v>7</v>
      </c>
      <c r="C6" s="11" t="s">
        <v>5</v>
      </c>
      <c r="D6" s="11" t="s">
        <v>71</v>
      </c>
      <c r="E6" s="63" t="s">
        <v>70</v>
      </c>
      <c r="F6" s="11" t="s">
        <v>73</v>
      </c>
      <c r="G6" s="37" t="s">
        <v>29</v>
      </c>
    </row>
    <row r="7" spans="1:7" ht="15.75" thickBot="1" x14ac:dyDescent="0.35">
      <c r="A7" s="119"/>
      <c r="B7" s="124" t="str">
        <f>IFERROR(VLOOKUP($A7,Balance!$A$5:$L$999,2,FALSE),"")</f>
        <v/>
      </c>
      <c r="C7" s="121">
        <f>IFERROR(VLOOKUP($A7,Balance!$A$5:$L$999,4,FALSE),0)</f>
        <v>0</v>
      </c>
      <c r="D7" s="121">
        <v>0</v>
      </c>
      <c r="E7" s="246">
        <f t="shared" ref="E7" si="0">SUM(C7:D7)</f>
        <v>0</v>
      </c>
      <c r="F7" s="246">
        <f>+E7*0.25</f>
        <v>0</v>
      </c>
      <c r="G7" s="123" t="s">
        <v>74</v>
      </c>
    </row>
    <row r="8" spans="1:7" x14ac:dyDescent="0.3">
      <c r="A8" s="52" t="s">
        <v>42</v>
      </c>
      <c r="B8" s="41" t="s">
        <v>13</v>
      </c>
      <c r="C8" s="43">
        <v>0</v>
      </c>
      <c r="D8" s="43">
        <v>0</v>
      </c>
      <c r="E8" s="247">
        <f t="shared" ref="E8:E52" si="1">SUM(C8:D8)</f>
        <v>0</v>
      </c>
      <c r="F8" s="247">
        <f t="shared" ref="F8:F52" si="2">+E8*0.25</f>
        <v>0</v>
      </c>
      <c r="G8" s="65"/>
    </row>
    <row r="9" spans="1:7" x14ac:dyDescent="0.3">
      <c r="A9" s="52" t="s">
        <v>42</v>
      </c>
      <c r="B9" s="41" t="s">
        <v>13</v>
      </c>
      <c r="C9" s="43">
        <v>0</v>
      </c>
      <c r="D9" s="43">
        <v>0</v>
      </c>
      <c r="E9" s="247">
        <f t="shared" si="1"/>
        <v>0</v>
      </c>
      <c r="F9" s="247">
        <f t="shared" si="2"/>
        <v>0</v>
      </c>
      <c r="G9" s="65"/>
    </row>
    <row r="10" spans="1:7" x14ac:dyDescent="0.3">
      <c r="A10" s="52" t="s">
        <v>42</v>
      </c>
      <c r="B10" s="41" t="s">
        <v>13</v>
      </c>
      <c r="C10" s="43">
        <v>0</v>
      </c>
      <c r="D10" s="43">
        <v>0</v>
      </c>
      <c r="E10" s="247">
        <f t="shared" si="1"/>
        <v>0</v>
      </c>
      <c r="F10" s="247">
        <f t="shared" si="2"/>
        <v>0</v>
      </c>
      <c r="G10" s="65"/>
    </row>
    <row r="11" spans="1:7" x14ac:dyDescent="0.3">
      <c r="A11" s="52" t="s">
        <v>42</v>
      </c>
      <c r="B11" s="41" t="s">
        <v>13</v>
      </c>
      <c r="C11" s="43">
        <v>0</v>
      </c>
      <c r="D11" s="43">
        <v>0</v>
      </c>
      <c r="E11" s="247">
        <f t="shared" si="1"/>
        <v>0</v>
      </c>
      <c r="F11" s="247">
        <f t="shared" si="2"/>
        <v>0</v>
      </c>
      <c r="G11" s="65"/>
    </row>
    <row r="12" spans="1:7" x14ac:dyDescent="0.3">
      <c r="A12" s="52" t="s">
        <v>42</v>
      </c>
      <c r="B12" s="41" t="s">
        <v>13</v>
      </c>
      <c r="C12" s="43">
        <v>0</v>
      </c>
      <c r="D12" s="43">
        <v>0</v>
      </c>
      <c r="E12" s="247">
        <f t="shared" si="1"/>
        <v>0</v>
      </c>
      <c r="F12" s="247">
        <f t="shared" si="2"/>
        <v>0</v>
      </c>
      <c r="G12" s="65"/>
    </row>
    <row r="13" spans="1:7" x14ac:dyDescent="0.3">
      <c r="A13" s="52" t="s">
        <v>42</v>
      </c>
      <c r="B13" s="41" t="s">
        <v>13</v>
      </c>
      <c r="C13" s="43">
        <v>0</v>
      </c>
      <c r="D13" s="43">
        <v>0</v>
      </c>
      <c r="E13" s="247">
        <f t="shared" si="1"/>
        <v>0</v>
      </c>
      <c r="F13" s="247">
        <f t="shared" si="2"/>
        <v>0</v>
      </c>
      <c r="G13" s="65"/>
    </row>
    <row r="14" spans="1:7" x14ac:dyDescent="0.3">
      <c r="A14" s="52" t="s">
        <v>42</v>
      </c>
      <c r="B14" s="41" t="s">
        <v>13</v>
      </c>
      <c r="C14" s="43">
        <v>0</v>
      </c>
      <c r="D14" s="43">
        <v>0</v>
      </c>
      <c r="E14" s="247">
        <f t="shared" si="1"/>
        <v>0</v>
      </c>
      <c r="F14" s="247">
        <f t="shared" si="2"/>
        <v>0</v>
      </c>
      <c r="G14" s="65"/>
    </row>
    <row r="15" spans="1:7" x14ac:dyDescent="0.3">
      <c r="A15" s="52" t="s">
        <v>42</v>
      </c>
      <c r="B15" s="41" t="s">
        <v>13</v>
      </c>
      <c r="C15" s="43">
        <v>0</v>
      </c>
      <c r="D15" s="43">
        <v>0</v>
      </c>
      <c r="E15" s="247">
        <f t="shared" si="1"/>
        <v>0</v>
      </c>
      <c r="F15" s="247">
        <f t="shared" si="2"/>
        <v>0</v>
      </c>
      <c r="G15" s="65"/>
    </row>
    <row r="16" spans="1:7" x14ac:dyDescent="0.3">
      <c r="A16" s="52" t="s">
        <v>42</v>
      </c>
      <c r="B16" s="41" t="s">
        <v>13</v>
      </c>
      <c r="C16" s="43">
        <v>0</v>
      </c>
      <c r="D16" s="43">
        <v>0</v>
      </c>
      <c r="E16" s="247">
        <f t="shared" si="1"/>
        <v>0</v>
      </c>
      <c r="F16" s="247">
        <f t="shared" si="2"/>
        <v>0</v>
      </c>
      <c r="G16" s="65"/>
    </row>
    <row r="17" spans="1:7" x14ac:dyDescent="0.3">
      <c r="A17" s="52" t="s">
        <v>42</v>
      </c>
      <c r="B17" s="41" t="s">
        <v>13</v>
      </c>
      <c r="C17" s="43">
        <v>0</v>
      </c>
      <c r="D17" s="43">
        <v>0</v>
      </c>
      <c r="E17" s="247">
        <f t="shared" si="1"/>
        <v>0</v>
      </c>
      <c r="F17" s="247">
        <f t="shared" si="2"/>
        <v>0</v>
      </c>
      <c r="G17" s="65"/>
    </row>
    <row r="18" spans="1:7" x14ac:dyDescent="0.3">
      <c r="A18" s="52" t="s">
        <v>42</v>
      </c>
      <c r="B18" s="41" t="s">
        <v>13</v>
      </c>
      <c r="C18" s="43">
        <v>0</v>
      </c>
      <c r="D18" s="43">
        <v>0</v>
      </c>
      <c r="E18" s="247">
        <f t="shared" si="1"/>
        <v>0</v>
      </c>
      <c r="F18" s="247">
        <f t="shared" si="2"/>
        <v>0</v>
      </c>
      <c r="G18" s="65"/>
    </row>
    <row r="19" spans="1:7" x14ac:dyDescent="0.3">
      <c r="A19" s="52" t="s">
        <v>42</v>
      </c>
      <c r="B19" s="41" t="s">
        <v>13</v>
      </c>
      <c r="C19" s="43">
        <v>0</v>
      </c>
      <c r="D19" s="43">
        <v>0</v>
      </c>
      <c r="E19" s="247">
        <f t="shared" si="1"/>
        <v>0</v>
      </c>
      <c r="F19" s="247">
        <f t="shared" si="2"/>
        <v>0</v>
      </c>
      <c r="G19" s="65"/>
    </row>
    <row r="20" spans="1:7" x14ac:dyDescent="0.3">
      <c r="A20" s="52" t="s">
        <v>42</v>
      </c>
      <c r="B20" s="41" t="s">
        <v>13</v>
      </c>
      <c r="C20" s="43">
        <v>0</v>
      </c>
      <c r="D20" s="43">
        <v>0</v>
      </c>
      <c r="E20" s="247">
        <f t="shared" si="1"/>
        <v>0</v>
      </c>
      <c r="F20" s="247">
        <f t="shared" si="2"/>
        <v>0</v>
      </c>
      <c r="G20" s="65"/>
    </row>
    <row r="21" spans="1:7" x14ac:dyDescent="0.3">
      <c r="A21" s="52" t="s">
        <v>42</v>
      </c>
      <c r="B21" s="41" t="s">
        <v>13</v>
      </c>
      <c r="C21" s="43">
        <v>0</v>
      </c>
      <c r="D21" s="43">
        <v>0</v>
      </c>
      <c r="E21" s="247">
        <f t="shared" si="1"/>
        <v>0</v>
      </c>
      <c r="F21" s="247">
        <f t="shared" si="2"/>
        <v>0</v>
      </c>
      <c r="G21" s="65"/>
    </row>
    <row r="22" spans="1:7" x14ac:dyDescent="0.3">
      <c r="A22" s="52" t="s">
        <v>42</v>
      </c>
      <c r="B22" s="41" t="s">
        <v>13</v>
      </c>
      <c r="C22" s="43">
        <v>0</v>
      </c>
      <c r="D22" s="43">
        <v>0</v>
      </c>
      <c r="E22" s="247">
        <f>SUM(C22:D22)</f>
        <v>0</v>
      </c>
      <c r="F22" s="247">
        <f t="shared" si="2"/>
        <v>0</v>
      </c>
      <c r="G22" s="65"/>
    </row>
    <row r="23" spans="1:7" x14ac:dyDescent="0.3">
      <c r="A23" s="52" t="s">
        <v>42</v>
      </c>
      <c r="B23" s="41" t="s">
        <v>13</v>
      </c>
      <c r="C23" s="43">
        <v>0</v>
      </c>
      <c r="D23" s="43">
        <v>0</v>
      </c>
      <c r="E23" s="247">
        <f t="shared" si="1"/>
        <v>0</v>
      </c>
      <c r="F23" s="247">
        <f t="shared" si="2"/>
        <v>0</v>
      </c>
      <c r="G23" s="65"/>
    </row>
    <row r="24" spans="1:7" x14ac:dyDescent="0.3">
      <c r="A24" s="52" t="s">
        <v>42</v>
      </c>
      <c r="B24" s="41" t="s">
        <v>13</v>
      </c>
      <c r="C24" s="43">
        <v>0</v>
      </c>
      <c r="D24" s="43">
        <v>0</v>
      </c>
      <c r="E24" s="247">
        <f t="shared" si="1"/>
        <v>0</v>
      </c>
      <c r="F24" s="247">
        <f t="shared" si="2"/>
        <v>0</v>
      </c>
      <c r="G24" s="65"/>
    </row>
    <row r="25" spans="1:7" x14ac:dyDescent="0.3">
      <c r="A25" s="52" t="s">
        <v>42</v>
      </c>
      <c r="B25" s="41" t="s">
        <v>13</v>
      </c>
      <c r="C25" s="43">
        <v>0</v>
      </c>
      <c r="D25" s="43">
        <v>0</v>
      </c>
      <c r="E25" s="247">
        <f t="shared" si="1"/>
        <v>0</v>
      </c>
      <c r="F25" s="247">
        <f t="shared" si="2"/>
        <v>0</v>
      </c>
      <c r="G25" s="65"/>
    </row>
    <row r="26" spans="1:7" x14ac:dyDescent="0.3">
      <c r="A26" s="52" t="s">
        <v>42</v>
      </c>
      <c r="B26" s="41" t="s">
        <v>13</v>
      </c>
      <c r="C26" s="43">
        <v>0</v>
      </c>
      <c r="D26" s="43">
        <v>0</v>
      </c>
      <c r="E26" s="247">
        <f t="shared" si="1"/>
        <v>0</v>
      </c>
      <c r="F26" s="247">
        <f t="shared" si="2"/>
        <v>0</v>
      </c>
      <c r="G26" s="65"/>
    </row>
    <row r="27" spans="1:7" x14ac:dyDescent="0.3">
      <c r="A27" s="52" t="s">
        <v>42</v>
      </c>
      <c r="B27" s="41" t="s">
        <v>13</v>
      </c>
      <c r="C27" s="43">
        <v>0</v>
      </c>
      <c r="D27" s="43">
        <v>0</v>
      </c>
      <c r="E27" s="247">
        <f t="shared" si="1"/>
        <v>0</v>
      </c>
      <c r="F27" s="247">
        <f t="shared" si="2"/>
        <v>0</v>
      </c>
      <c r="G27" s="65"/>
    </row>
    <row r="28" spans="1:7" x14ac:dyDescent="0.3">
      <c r="A28" s="52" t="s">
        <v>42</v>
      </c>
      <c r="B28" s="41" t="s">
        <v>13</v>
      </c>
      <c r="C28" s="43">
        <v>0</v>
      </c>
      <c r="D28" s="43">
        <v>0</v>
      </c>
      <c r="E28" s="247">
        <f t="shared" si="1"/>
        <v>0</v>
      </c>
      <c r="F28" s="247">
        <f t="shared" si="2"/>
        <v>0</v>
      </c>
      <c r="G28" s="65"/>
    </row>
    <row r="29" spans="1:7" x14ac:dyDescent="0.3">
      <c r="A29" s="52" t="s">
        <v>42</v>
      </c>
      <c r="B29" s="41" t="s">
        <v>13</v>
      </c>
      <c r="C29" s="43">
        <v>0</v>
      </c>
      <c r="D29" s="43">
        <v>0</v>
      </c>
      <c r="E29" s="247">
        <f t="shared" si="1"/>
        <v>0</v>
      </c>
      <c r="F29" s="247">
        <f t="shared" si="2"/>
        <v>0</v>
      </c>
      <c r="G29" s="65"/>
    </row>
    <row r="30" spans="1:7" x14ac:dyDescent="0.3">
      <c r="A30" s="52" t="s">
        <v>42</v>
      </c>
      <c r="B30" s="41" t="s">
        <v>13</v>
      </c>
      <c r="C30" s="43">
        <v>0</v>
      </c>
      <c r="D30" s="43">
        <v>0</v>
      </c>
      <c r="E30" s="247">
        <f t="shared" si="1"/>
        <v>0</v>
      </c>
      <c r="F30" s="247">
        <f t="shared" si="2"/>
        <v>0</v>
      </c>
      <c r="G30" s="65"/>
    </row>
    <row r="31" spans="1:7" x14ac:dyDescent="0.3">
      <c r="A31" s="52" t="s">
        <v>42</v>
      </c>
      <c r="B31" s="41" t="s">
        <v>13</v>
      </c>
      <c r="C31" s="43">
        <v>0</v>
      </c>
      <c r="D31" s="43">
        <v>0</v>
      </c>
      <c r="E31" s="247">
        <f t="shared" si="1"/>
        <v>0</v>
      </c>
      <c r="F31" s="247">
        <f t="shared" si="2"/>
        <v>0</v>
      </c>
      <c r="G31" s="65"/>
    </row>
    <row r="32" spans="1:7" x14ac:dyDescent="0.3">
      <c r="A32" s="52" t="s">
        <v>42</v>
      </c>
      <c r="B32" s="41" t="s">
        <v>13</v>
      </c>
      <c r="C32" s="43">
        <v>0</v>
      </c>
      <c r="D32" s="43">
        <v>0</v>
      </c>
      <c r="E32" s="247">
        <f>SUM(C32:D32)</f>
        <v>0</v>
      </c>
      <c r="F32" s="247">
        <f t="shared" si="2"/>
        <v>0</v>
      </c>
      <c r="G32" s="65"/>
    </row>
    <row r="33" spans="1:7" x14ac:dyDescent="0.3">
      <c r="A33" s="52" t="s">
        <v>42</v>
      </c>
      <c r="B33" s="41" t="s">
        <v>13</v>
      </c>
      <c r="C33" s="43">
        <v>0</v>
      </c>
      <c r="D33" s="43">
        <v>0</v>
      </c>
      <c r="E33" s="247">
        <f>SUM(C33:D33)</f>
        <v>0</v>
      </c>
      <c r="F33" s="247">
        <f t="shared" si="2"/>
        <v>0</v>
      </c>
      <c r="G33" s="65"/>
    </row>
    <row r="34" spans="1:7" x14ac:dyDescent="0.3">
      <c r="A34" s="52" t="s">
        <v>42</v>
      </c>
      <c r="B34" s="41" t="s">
        <v>13</v>
      </c>
      <c r="C34" s="43">
        <v>0</v>
      </c>
      <c r="D34" s="43">
        <v>0</v>
      </c>
      <c r="E34" s="247">
        <f>SUM(C34:D34)</f>
        <v>0</v>
      </c>
      <c r="F34" s="247">
        <f t="shared" si="2"/>
        <v>0</v>
      </c>
      <c r="G34" s="65"/>
    </row>
    <row r="35" spans="1:7" x14ac:dyDescent="0.3">
      <c r="A35" s="52" t="s">
        <v>42</v>
      </c>
      <c r="B35" s="41" t="s">
        <v>13</v>
      </c>
      <c r="C35" s="43">
        <v>0</v>
      </c>
      <c r="D35" s="43">
        <v>0</v>
      </c>
      <c r="E35" s="247">
        <f t="shared" si="1"/>
        <v>0</v>
      </c>
      <c r="F35" s="247">
        <f t="shared" si="2"/>
        <v>0</v>
      </c>
      <c r="G35" s="65"/>
    </row>
    <row r="36" spans="1:7" x14ac:dyDescent="0.3">
      <c r="A36" s="52" t="s">
        <v>42</v>
      </c>
      <c r="B36" s="41" t="s">
        <v>13</v>
      </c>
      <c r="C36" s="43">
        <v>0</v>
      </c>
      <c r="D36" s="43">
        <v>0</v>
      </c>
      <c r="E36" s="247">
        <f>SUM(C36:D36)</f>
        <v>0</v>
      </c>
      <c r="F36" s="247">
        <f t="shared" si="2"/>
        <v>0</v>
      </c>
      <c r="G36" s="65"/>
    </row>
    <row r="37" spans="1:7" x14ac:dyDescent="0.3">
      <c r="A37" s="52" t="s">
        <v>42</v>
      </c>
      <c r="B37" s="41" t="s">
        <v>13</v>
      </c>
      <c r="C37" s="43">
        <v>0</v>
      </c>
      <c r="D37" s="43">
        <v>0</v>
      </c>
      <c r="E37" s="247">
        <f t="shared" si="1"/>
        <v>0</v>
      </c>
      <c r="F37" s="247">
        <f t="shared" si="2"/>
        <v>0</v>
      </c>
      <c r="G37" s="65"/>
    </row>
    <row r="38" spans="1:7" x14ac:dyDescent="0.3">
      <c r="A38" s="52" t="s">
        <v>42</v>
      </c>
      <c r="B38" s="41" t="s">
        <v>13</v>
      </c>
      <c r="C38" s="43">
        <v>0</v>
      </c>
      <c r="D38" s="43">
        <v>0</v>
      </c>
      <c r="E38" s="247">
        <f t="shared" si="1"/>
        <v>0</v>
      </c>
      <c r="F38" s="247">
        <f t="shared" si="2"/>
        <v>0</v>
      </c>
      <c r="G38" s="65"/>
    </row>
    <row r="39" spans="1:7" x14ac:dyDescent="0.3">
      <c r="A39" s="52" t="s">
        <v>42</v>
      </c>
      <c r="B39" s="41" t="s">
        <v>13</v>
      </c>
      <c r="C39" s="43">
        <v>0</v>
      </c>
      <c r="D39" s="43">
        <v>0</v>
      </c>
      <c r="E39" s="247">
        <f t="shared" si="1"/>
        <v>0</v>
      </c>
      <c r="F39" s="247">
        <f t="shared" si="2"/>
        <v>0</v>
      </c>
      <c r="G39" s="65"/>
    </row>
    <row r="40" spans="1:7" x14ac:dyDescent="0.3">
      <c r="A40" s="52" t="s">
        <v>42</v>
      </c>
      <c r="B40" s="41" t="s">
        <v>13</v>
      </c>
      <c r="C40" s="43">
        <v>0</v>
      </c>
      <c r="D40" s="43">
        <v>0</v>
      </c>
      <c r="E40" s="247">
        <f t="shared" si="1"/>
        <v>0</v>
      </c>
      <c r="F40" s="247">
        <f t="shared" si="2"/>
        <v>0</v>
      </c>
      <c r="G40" s="65"/>
    </row>
    <row r="41" spans="1:7" x14ac:dyDescent="0.3">
      <c r="A41" s="52" t="s">
        <v>42</v>
      </c>
      <c r="B41" s="41" t="s">
        <v>13</v>
      </c>
      <c r="C41" s="43">
        <v>0</v>
      </c>
      <c r="D41" s="43">
        <v>0</v>
      </c>
      <c r="E41" s="247">
        <f>SUM(C41:D41)</f>
        <v>0</v>
      </c>
      <c r="F41" s="247">
        <f t="shared" si="2"/>
        <v>0</v>
      </c>
      <c r="G41" s="65"/>
    </row>
    <row r="42" spans="1:7" x14ac:dyDescent="0.3">
      <c r="A42" s="52" t="s">
        <v>42</v>
      </c>
      <c r="B42" s="41" t="s">
        <v>13</v>
      </c>
      <c r="C42" s="43">
        <v>0</v>
      </c>
      <c r="D42" s="43">
        <v>0</v>
      </c>
      <c r="E42" s="247">
        <f t="shared" si="1"/>
        <v>0</v>
      </c>
      <c r="F42" s="247">
        <f t="shared" si="2"/>
        <v>0</v>
      </c>
      <c r="G42" s="65"/>
    </row>
    <row r="43" spans="1:7" x14ac:dyDescent="0.3">
      <c r="A43" s="52" t="s">
        <v>42</v>
      </c>
      <c r="B43" s="41" t="s">
        <v>13</v>
      </c>
      <c r="C43" s="43">
        <v>0</v>
      </c>
      <c r="D43" s="43">
        <v>0</v>
      </c>
      <c r="E43" s="247">
        <f t="shared" si="1"/>
        <v>0</v>
      </c>
      <c r="F43" s="247">
        <f t="shared" si="2"/>
        <v>0</v>
      </c>
      <c r="G43" s="65"/>
    </row>
    <row r="44" spans="1:7" x14ac:dyDescent="0.3">
      <c r="A44" s="52" t="s">
        <v>42</v>
      </c>
      <c r="B44" s="41" t="s">
        <v>13</v>
      </c>
      <c r="C44" s="43">
        <v>0</v>
      </c>
      <c r="D44" s="43">
        <v>0</v>
      </c>
      <c r="E44" s="247">
        <f t="shared" si="1"/>
        <v>0</v>
      </c>
      <c r="F44" s="247">
        <f t="shared" si="2"/>
        <v>0</v>
      </c>
      <c r="G44" s="65"/>
    </row>
    <row r="45" spans="1:7" x14ac:dyDescent="0.3">
      <c r="A45" s="52" t="s">
        <v>42</v>
      </c>
      <c r="B45" s="41" t="s">
        <v>13</v>
      </c>
      <c r="C45" s="43">
        <v>0</v>
      </c>
      <c r="D45" s="43">
        <v>0</v>
      </c>
      <c r="E45" s="247">
        <f>SUM(C45:D45)</f>
        <v>0</v>
      </c>
      <c r="F45" s="247">
        <f t="shared" si="2"/>
        <v>0</v>
      </c>
      <c r="G45" s="65"/>
    </row>
    <row r="46" spans="1:7" x14ac:dyDescent="0.3">
      <c r="A46" s="52" t="s">
        <v>42</v>
      </c>
      <c r="B46" s="41" t="s">
        <v>13</v>
      </c>
      <c r="C46" s="43">
        <v>0</v>
      </c>
      <c r="D46" s="43">
        <v>0</v>
      </c>
      <c r="E46" s="247">
        <f t="shared" si="1"/>
        <v>0</v>
      </c>
      <c r="F46" s="247">
        <f t="shared" si="2"/>
        <v>0</v>
      </c>
      <c r="G46" s="65"/>
    </row>
    <row r="47" spans="1:7" x14ac:dyDescent="0.3">
      <c r="A47" s="52" t="s">
        <v>42</v>
      </c>
      <c r="B47" s="41" t="s">
        <v>13</v>
      </c>
      <c r="C47" s="43">
        <v>0</v>
      </c>
      <c r="D47" s="43">
        <v>0</v>
      </c>
      <c r="E47" s="247">
        <f t="shared" si="1"/>
        <v>0</v>
      </c>
      <c r="F47" s="247">
        <f t="shared" si="2"/>
        <v>0</v>
      </c>
      <c r="G47" s="65"/>
    </row>
    <row r="48" spans="1:7" x14ac:dyDescent="0.3">
      <c r="A48" s="52" t="s">
        <v>42</v>
      </c>
      <c r="B48" s="41" t="s">
        <v>13</v>
      </c>
      <c r="C48" s="43">
        <v>0</v>
      </c>
      <c r="D48" s="43">
        <v>0</v>
      </c>
      <c r="E48" s="247">
        <f t="shared" si="1"/>
        <v>0</v>
      </c>
      <c r="F48" s="247">
        <f t="shared" si="2"/>
        <v>0</v>
      </c>
      <c r="G48" s="65"/>
    </row>
    <row r="49" spans="1:7" x14ac:dyDescent="0.3">
      <c r="A49" s="52" t="s">
        <v>42</v>
      </c>
      <c r="B49" s="41" t="s">
        <v>13</v>
      </c>
      <c r="C49" s="43">
        <v>0</v>
      </c>
      <c r="D49" s="43">
        <v>0</v>
      </c>
      <c r="E49" s="247">
        <f t="shared" si="1"/>
        <v>0</v>
      </c>
      <c r="F49" s="247">
        <f t="shared" si="2"/>
        <v>0</v>
      </c>
      <c r="G49" s="65"/>
    </row>
    <row r="50" spans="1:7" x14ac:dyDescent="0.3">
      <c r="A50" s="52" t="s">
        <v>42</v>
      </c>
      <c r="B50" s="41" t="s">
        <v>13</v>
      </c>
      <c r="C50" s="43">
        <v>0</v>
      </c>
      <c r="D50" s="43">
        <v>0</v>
      </c>
      <c r="E50" s="247">
        <f t="shared" si="1"/>
        <v>0</v>
      </c>
      <c r="F50" s="247">
        <f t="shared" si="2"/>
        <v>0</v>
      </c>
      <c r="G50" s="65"/>
    </row>
    <row r="51" spans="1:7" x14ac:dyDescent="0.3">
      <c r="A51" s="52" t="s">
        <v>42</v>
      </c>
      <c r="B51" s="41" t="s">
        <v>13</v>
      </c>
      <c r="C51" s="43">
        <v>0</v>
      </c>
      <c r="D51" s="43">
        <v>0</v>
      </c>
      <c r="E51" s="247">
        <f t="shared" si="1"/>
        <v>0</v>
      </c>
      <c r="F51" s="247">
        <f t="shared" si="2"/>
        <v>0</v>
      </c>
      <c r="G51" s="65"/>
    </row>
    <row r="52" spans="1:7" x14ac:dyDescent="0.3">
      <c r="A52" s="52" t="s">
        <v>42</v>
      </c>
      <c r="B52" s="41" t="s">
        <v>13</v>
      </c>
      <c r="C52" s="43">
        <v>0</v>
      </c>
      <c r="D52" s="43">
        <v>0</v>
      </c>
      <c r="E52" s="247">
        <f t="shared" si="1"/>
        <v>0</v>
      </c>
      <c r="F52" s="247">
        <f t="shared" si="2"/>
        <v>0</v>
      </c>
      <c r="G52" s="65"/>
    </row>
    <row r="53" spans="1:7" x14ac:dyDescent="0.3">
      <c r="A53" s="52" t="s">
        <v>42</v>
      </c>
      <c r="B53" s="41" t="s">
        <v>9</v>
      </c>
      <c r="C53" s="43">
        <v>0</v>
      </c>
      <c r="D53" s="43">
        <v>0</v>
      </c>
      <c r="E53" s="247">
        <f t="shared" ref="E53:E54" si="3">SUM(C53:D53)</f>
        <v>0</v>
      </c>
      <c r="F53" s="247">
        <f t="shared" ref="F53:F54" si="4">SUM(D53:E53)</f>
        <v>0</v>
      </c>
      <c r="G53" s="65"/>
    </row>
    <row r="54" spans="1:7" x14ac:dyDescent="0.3">
      <c r="A54" s="52" t="s">
        <v>42</v>
      </c>
      <c r="B54" s="41" t="s">
        <v>13</v>
      </c>
      <c r="C54" s="43">
        <v>0</v>
      </c>
      <c r="D54" s="43">
        <v>0</v>
      </c>
      <c r="E54" s="247">
        <f t="shared" si="3"/>
        <v>0</v>
      </c>
      <c r="F54" s="247">
        <f t="shared" si="4"/>
        <v>0</v>
      </c>
      <c r="G54" s="65"/>
    </row>
    <row r="55" spans="1:7" x14ac:dyDescent="0.3">
      <c r="A55" s="13"/>
      <c r="C55" s="24"/>
      <c r="D55" s="26"/>
      <c r="E55" s="24"/>
      <c r="F55" s="24"/>
      <c r="G55" s="50"/>
    </row>
    <row r="56" spans="1:7" x14ac:dyDescent="0.3">
      <c r="A56" s="9" t="s">
        <v>8</v>
      </c>
      <c r="C56" s="27"/>
      <c r="D56" s="27"/>
      <c r="E56" s="27">
        <f>SUM(E7:E55)</f>
        <v>0</v>
      </c>
      <c r="F56" s="27"/>
      <c r="G56" s="50"/>
    </row>
    <row r="57" spans="1:7" x14ac:dyDescent="0.3">
      <c r="A57" s="13"/>
      <c r="B57" s="14"/>
      <c r="C57" s="27"/>
      <c r="D57" s="27"/>
      <c r="E57" s="27"/>
      <c r="F57" s="27"/>
      <c r="G57" s="50"/>
    </row>
    <row r="58" spans="1:7" x14ac:dyDescent="0.3">
      <c r="A58" s="14" t="s">
        <v>28</v>
      </c>
      <c r="C58" s="28"/>
      <c r="D58" s="26"/>
      <c r="E58" s="24">
        <f>E56*0.25</f>
        <v>0</v>
      </c>
      <c r="F58" s="24"/>
      <c r="G58" s="50"/>
    </row>
    <row r="59" spans="1:7" x14ac:dyDescent="0.3">
      <c r="A59" s="13"/>
      <c r="B59" s="6"/>
      <c r="C59" s="25"/>
      <c r="D59" s="29"/>
      <c r="E59" s="30"/>
      <c r="F59" s="30"/>
      <c r="G59" s="50"/>
    </row>
    <row r="60" spans="1:7" x14ac:dyDescent="0.3">
      <c r="A60" s="127" t="s">
        <v>87</v>
      </c>
      <c r="B60" s="132"/>
      <c r="C60" s="133"/>
      <c r="D60" s="133"/>
      <c r="E60" s="128"/>
      <c r="F60" s="30"/>
      <c r="G60" s="50"/>
    </row>
    <row r="61" spans="1:7" x14ac:dyDescent="0.3">
      <c r="A61" s="127" t="s">
        <v>42</v>
      </c>
      <c r="B61" s="134" t="s">
        <v>88</v>
      </c>
      <c r="C61" s="135" t="s">
        <v>66</v>
      </c>
      <c r="D61" s="135" t="s">
        <v>89</v>
      </c>
      <c r="E61" s="136" t="s">
        <v>90</v>
      </c>
      <c r="F61" s="30"/>
      <c r="G61" s="50"/>
    </row>
    <row r="62" spans="1:7" x14ac:dyDescent="0.3">
      <c r="A62" s="131" t="s">
        <v>42</v>
      </c>
      <c r="B62" s="129" t="s">
        <v>13</v>
      </c>
      <c r="C62" s="130">
        <v>0</v>
      </c>
      <c r="D62" s="130">
        <v>0</v>
      </c>
      <c r="E62" s="137">
        <f>SUM(C62:D62)/0.95*0.05</f>
        <v>0</v>
      </c>
      <c r="F62" s="30"/>
      <c r="G62" s="50"/>
    </row>
    <row r="63" spans="1:7" x14ac:dyDescent="0.3">
      <c r="A63" s="131" t="s">
        <v>42</v>
      </c>
      <c r="B63" s="129" t="s">
        <v>13</v>
      </c>
      <c r="C63" s="130">
        <v>0</v>
      </c>
      <c r="D63" s="130">
        <v>0</v>
      </c>
      <c r="E63" s="137">
        <f t="shared" ref="E63:E65" si="5">SUM(C63:D63)/0.95*0.05</f>
        <v>0</v>
      </c>
      <c r="F63" s="30"/>
      <c r="G63" s="50"/>
    </row>
    <row r="64" spans="1:7" x14ac:dyDescent="0.3">
      <c r="A64" s="131" t="s">
        <v>42</v>
      </c>
      <c r="B64" s="129" t="s">
        <v>13</v>
      </c>
      <c r="C64" s="130">
        <v>0</v>
      </c>
      <c r="D64" s="130">
        <v>0</v>
      </c>
      <c r="E64" s="137">
        <f t="shared" si="5"/>
        <v>0</v>
      </c>
      <c r="F64" s="30"/>
      <c r="G64" s="50"/>
    </row>
    <row r="65" spans="1:7" x14ac:dyDescent="0.3">
      <c r="A65" s="131" t="s">
        <v>42</v>
      </c>
      <c r="B65" s="129" t="s">
        <v>13</v>
      </c>
      <c r="C65" s="130">
        <v>0</v>
      </c>
      <c r="D65" s="130">
        <v>0</v>
      </c>
      <c r="E65" s="137">
        <f t="shared" si="5"/>
        <v>0</v>
      </c>
      <c r="F65" s="30"/>
      <c r="G65" s="50"/>
    </row>
    <row r="66" spans="1:7" x14ac:dyDescent="0.3">
      <c r="A66" s="13"/>
      <c r="B66" s="6"/>
      <c r="C66" s="25"/>
      <c r="D66" s="29"/>
      <c r="E66" s="30"/>
      <c r="F66" s="30"/>
      <c r="G66" s="50"/>
    </row>
    <row r="67" spans="1:7" x14ac:dyDescent="0.3">
      <c r="A67" s="6" t="s">
        <v>24</v>
      </c>
      <c r="C67" s="25"/>
      <c r="D67" s="29"/>
      <c r="E67" s="30"/>
      <c r="F67" s="30"/>
      <c r="G67" s="50"/>
    </row>
    <row r="68" spans="1:7" x14ac:dyDescent="0.3">
      <c r="A68" s="6" t="s">
        <v>12</v>
      </c>
      <c r="B68" s="22" t="s">
        <v>13</v>
      </c>
      <c r="C68" s="16" t="s">
        <v>33</v>
      </c>
      <c r="D68"/>
      <c r="E68" s="5"/>
      <c r="F68" s="5"/>
      <c r="G68" s="50"/>
    </row>
    <row r="69" spans="1:7" x14ac:dyDescent="0.3">
      <c r="A69" s="41" t="s">
        <v>40</v>
      </c>
      <c r="B69" s="42" t="s">
        <v>13</v>
      </c>
      <c r="C69" s="43">
        <v>0</v>
      </c>
      <c r="D69"/>
      <c r="E69" s="24">
        <f>SUM(C69:D69)</f>
        <v>0</v>
      </c>
      <c r="F69" s="24"/>
      <c r="G69" s="50"/>
    </row>
    <row r="70" spans="1:7" x14ac:dyDescent="0.3">
      <c r="A70" s="41" t="s">
        <v>40</v>
      </c>
      <c r="B70" s="42" t="s">
        <v>13</v>
      </c>
      <c r="C70" s="43">
        <v>0</v>
      </c>
      <c r="D70"/>
      <c r="E70" s="24">
        <f>SUM(C70:D70)</f>
        <v>0</v>
      </c>
      <c r="F70" s="24"/>
      <c r="G70" s="50"/>
    </row>
    <row r="71" spans="1:7" x14ac:dyDescent="0.3">
      <c r="A71" s="41" t="s">
        <v>40</v>
      </c>
      <c r="B71" s="42" t="s">
        <v>13</v>
      </c>
      <c r="C71" s="43">
        <v>0</v>
      </c>
      <c r="D71"/>
      <c r="E71" s="24">
        <f>SUM(C71:D71)</f>
        <v>0</v>
      </c>
      <c r="F71" s="24"/>
      <c r="G71" s="50"/>
    </row>
    <row r="72" spans="1:7" x14ac:dyDescent="0.3">
      <c r="A72" s="13"/>
      <c r="C72" s="31" t="s">
        <v>6</v>
      </c>
      <c r="D72" s="28"/>
      <c r="E72" s="31">
        <f>SUM(E58:E71)</f>
        <v>0</v>
      </c>
      <c r="F72" s="31"/>
      <c r="G72" s="50"/>
    </row>
    <row r="73" spans="1:7" x14ac:dyDescent="0.3">
      <c r="A73" s="13"/>
      <c r="C73" s="25"/>
      <c r="D73" s="25"/>
      <c r="E73" s="25"/>
      <c r="F73" s="25"/>
      <c r="G73" s="50"/>
    </row>
    <row r="74" spans="1:7" x14ac:dyDescent="0.3">
      <c r="A74" s="13"/>
      <c r="C74" s="32" t="s">
        <v>10</v>
      </c>
      <c r="D74" s="29"/>
      <c r="E74" s="27">
        <f>Total!E35</f>
        <v>0</v>
      </c>
      <c r="F74" s="27"/>
      <c r="G74" s="50"/>
    </row>
    <row r="75" spans="1:7" x14ac:dyDescent="0.3">
      <c r="A75" s="13"/>
      <c r="B75" s="14"/>
      <c r="C75" s="30"/>
      <c r="D75" s="29"/>
      <c r="E75" s="24"/>
      <c r="F75" s="24"/>
      <c r="G75" s="50"/>
    </row>
    <row r="76" spans="1:7" x14ac:dyDescent="0.3">
      <c r="A76" s="13"/>
      <c r="C76" s="33">
        <f>IF(E76=0,,"DIFFERENCE")</f>
        <v>0</v>
      </c>
      <c r="D76" s="32"/>
      <c r="E76" s="34">
        <f>E72-E74</f>
        <v>0</v>
      </c>
      <c r="F76" s="34"/>
      <c r="G76" s="50"/>
    </row>
    <row r="77" spans="1:7" x14ac:dyDescent="0.3">
      <c r="A77" s="13"/>
      <c r="C77" s="30" t="s">
        <v>4</v>
      </c>
      <c r="D77" s="30"/>
      <c r="E77" s="21" t="e">
        <f>E76/E72</f>
        <v>#DIV/0!</v>
      </c>
      <c r="F77" s="21"/>
      <c r="G77" s="50"/>
    </row>
    <row r="78" spans="1:7" x14ac:dyDescent="0.3">
      <c r="A78" s="7"/>
      <c r="C78" s="22"/>
      <c r="G78" s="51"/>
    </row>
    <row r="79" spans="1:7" x14ac:dyDescent="0.3">
      <c r="A79" s="35"/>
      <c r="B79" s="35"/>
      <c r="D79" s="35"/>
      <c r="E79" s="35"/>
      <c r="F79" s="35"/>
    </row>
    <row r="80" spans="1:7" x14ac:dyDescent="0.3">
      <c r="A80" s="7"/>
    </row>
    <row r="81" spans="1:1" x14ac:dyDescent="0.3">
      <c r="A81" s="7"/>
    </row>
    <row r="82" spans="1:1" x14ac:dyDescent="0.3">
      <c r="A82" s="7"/>
    </row>
    <row r="83" spans="1:1" x14ac:dyDescent="0.3">
      <c r="A83" s="7"/>
    </row>
    <row r="84" spans="1:1" x14ac:dyDescent="0.3">
      <c r="A84" s="7"/>
    </row>
    <row r="85" spans="1:1" x14ac:dyDescent="0.3">
      <c r="A85" s="7"/>
    </row>
    <row r="86" spans="1:1" x14ac:dyDescent="0.3">
      <c r="A86" s="7"/>
    </row>
    <row r="87" spans="1:1" x14ac:dyDescent="0.3">
      <c r="A87" s="7"/>
    </row>
    <row r="88" spans="1:1" x14ac:dyDescent="0.3">
      <c r="A88" s="7"/>
    </row>
    <row r="89" spans="1:1" x14ac:dyDescent="0.3">
      <c r="A89" s="7"/>
    </row>
    <row r="90" spans="1:1" x14ac:dyDescent="0.3">
      <c r="A90" s="7"/>
    </row>
    <row r="91" spans="1:1" x14ac:dyDescent="0.3">
      <c r="A91" s="7"/>
    </row>
    <row r="92" spans="1:1" x14ac:dyDescent="0.3">
      <c r="A92" s="7"/>
    </row>
    <row r="93" spans="1:1" x14ac:dyDescent="0.3">
      <c r="A93" s="7"/>
    </row>
    <row r="94" spans="1:1" x14ac:dyDescent="0.3">
      <c r="A94" s="7"/>
    </row>
    <row r="95" spans="1:1" x14ac:dyDescent="0.3">
      <c r="A95" s="7"/>
    </row>
    <row r="96" spans="1:1" x14ac:dyDescent="0.3">
      <c r="A96" s="7"/>
    </row>
    <row r="97" spans="1:1" x14ac:dyDescent="0.3">
      <c r="A97" s="7"/>
    </row>
    <row r="98" spans="1:1" x14ac:dyDescent="0.3">
      <c r="A98" s="7"/>
    </row>
    <row r="99" spans="1:1" x14ac:dyDescent="0.3">
      <c r="A99" s="7"/>
    </row>
    <row r="100" spans="1:1" x14ac:dyDescent="0.3">
      <c r="A100" s="7"/>
    </row>
    <row r="101" spans="1:1" x14ac:dyDescent="0.3">
      <c r="A101" s="7"/>
    </row>
    <row r="102" spans="1:1" x14ac:dyDescent="0.3">
      <c r="A102" s="7"/>
    </row>
    <row r="103" spans="1:1" x14ac:dyDescent="0.3">
      <c r="A103" s="7"/>
    </row>
    <row r="104" spans="1:1" x14ac:dyDescent="0.3">
      <c r="A104" s="7"/>
    </row>
    <row r="105" spans="1:1" x14ac:dyDescent="0.3">
      <c r="A105" s="7"/>
    </row>
    <row r="106" spans="1:1" x14ac:dyDescent="0.3">
      <c r="A106" s="7"/>
    </row>
    <row r="107" spans="1:1" x14ac:dyDescent="0.3">
      <c r="A107" s="7"/>
    </row>
    <row r="108" spans="1:1" x14ac:dyDescent="0.3">
      <c r="A108" s="7"/>
    </row>
    <row r="109" spans="1:1" x14ac:dyDescent="0.3">
      <c r="A109" s="7"/>
    </row>
    <row r="110" spans="1:1" x14ac:dyDescent="0.3">
      <c r="A110" s="7"/>
    </row>
    <row r="111" spans="1:1" x14ac:dyDescent="0.3">
      <c r="A111" s="7"/>
    </row>
    <row r="112" spans="1:1" x14ac:dyDescent="0.3">
      <c r="A112" s="7"/>
    </row>
    <row r="113" spans="1:1" x14ac:dyDescent="0.3">
      <c r="A113" s="7"/>
    </row>
    <row r="114" spans="1:1" x14ac:dyDescent="0.3">
      <c r="A114" s="7"/>
    </row>
    <row r="115" spans="1:1" x14ac:dyDescent="0.3">
      <c r="A115" s="7"/>
    </row>
    <row r="116" spans="1:1" x14ac:dyDescent="0.3">
      <c r="A116" s="7"/>
    </row>
    <row r="117" spans="1:1" x14ac:dyDescent="0.3">
      <c r="A117" s="7"/>
    </row>
    <row r="118" spans="1:1" x14ac:dyDescent="0.3">
      <c r="A118" s="7"/>
    </row>
    <row r="119" spans="1:1" x14ac:dyDescent="0.3">
      <c r="A119" s="7"/>
    </row>
    <row r="120" spans="1:1" x14ac:dyDescent="0.3">
      <c r="A120" s="7"/>
    </row>
    <row r="121" spans="1:1" x14ac:dyDescent="0.3">
      <c r="A121" s="7"/>
    </row>
    <row r="122" spans="1:1" x14ac:dyDescent="0.3">
      <c r="A122" s="7"/>
    </row>
    <row r="123" spans="1:1" x14ac:dyDescent="0.3">
      <c r="A123" s="7"/>
    </row>
    <row r="124" spans="1:1" x14ac:dyDescent="0.3">
      <c r="A124" s="7"/>
    </row>
    <row r="125" spans="1:1" x14ac:dyDescent="0.3">
      <c r="A125" s="7"/>
    </row>
  </sheetData>
  <sheetProtection password="C4BE" sheet="1" objects="1" scenarios="1" formatCells="0" formatColumns="0" insertColumns="0" insertRows="0" deleteColumns="0" deleteRows="0"/>
  <mergeCells count="2">
    <mergeCell ref="A3:G3"/>
    <mergeCell ref="A1:G1"/>
  </mergeCells>
  <pageMargins left="0.78740157480314965" right="0.78740157480314965" top="0.98425196850393704" bottom="0.98425196850393704" header="0.51181102362204722" footer="0.51181102362204722"/>
  <pageSetup paperSize="9" orientation="portrait" blackAndWhite="1" horizontalDpi="300" verticalDpi="300" r:id="rId1"/>
  <headerFooter alignWithMargins="0">
    <oddHeader>&amp;L&amp;"BDO Logo,Regular"&amp;24BDO</oddHead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76"/>
  <sheetViews>
    <sheetView workbookViewId="0">
      <selection sqref="A1:F1"/>
    </sheetView>
  </sheetViews>
  <sheetFormatPr defaultColWidth="9.140625" defaultRowHeight="15" x14ac:dyDescent="0.3"/>
  <cols>
    <col min="1" max="1" width="11.85546875" style="23" customWidth="1"/>
    <col min="2" max="2" width="29.7109375" style="7" bestFit="1" customWidth="1"/>
    <col min="3" max="6" width="12.7109375" style="7" customWidth="1"/>
    <col min="7" max="7" width="35.7109375" style="7" customWidth="1"/>
    <col min="8" max="8" width="2.7109375" style="7" customWidth="1"/>
    <col min="9" max="9" width="13.42578125" style="7" customWidth="1"/>
    <col min="10" max="10" width="20.7109375" style="7" customWidth="1"/>
    <col min="11" max="16384" width="9.140625" style="7"/>
  </cols>
  <sheetData>
    <row r="1" spans="1:10" ht="62.85" customHeight="1" x14ac:dyDescent="0.35">
      <c r="A1" s="312"/>
      <c r="B1" s="312"/>
      <c r="C1" s="312"/>
      <c r="D1" s="312"/>
      <c r="E1" s="312"/>
      <c r="F1" s="312"/>
    </row>
    <row r="2" spans="1:10" ht="42" customHeight="1" x14ac:dyDescent="0.35">
      <c r="A2" s="126"/>
      <c r="B2" s="126"/>
      <c r="C2" s="126"/>
      <c r="D2" s="126"/>
      <c r="E2" s="126"/>
      <c r="F2" s="126"/>
    </row>
    <row r="3" spans="1:10" ht="22.5" customHeight="1" x14ac:dyDescent="0.35">
      <c r="A3" s="311" t="s">
        <v>101</v>
      </c>
      <c r="B3" s="311"/>
      <c r="C3" s="311"/>
      <c r="D3" s="311"/>
      <c r="E3" s="311"/>
      <c r="F3" s="311"/>
    </row>
    <row r="4" spans="1:10" customFormat="1" ht="12.75" x14ac:dyDescent="0.2">
      <c r="A4" s="45"/>
    </row>
    <row r="5" spans="1:10" x14ac:dyDescent="0.3">
      <c r="D5" s="64" t="s">
        <v>72</v>
      </c>
      <c r="F5" s="36"/>
      <c r="G5" s="36"/>
    </row>
    <row r="6" spans="1:10" x14ac:dyDescent="0.3">
      <c r="A6" s="8" t="s">
        <v>3</v>
      </c>
      <c r="B6" s="9" t="s">
        <v>7</v>
      </c>
      <c r="C6" s="11" t="s">
        <v>5</v>
      </c>
      <c r="D6" s="11" t="s">
        <v>71</v>
      </c>
      <c r="E6" s="63" t="s">
        <v>70</v>
      </c>
      <c r="F6" s="11" t="s">
        <v>73</v>
      </c>
      <c r="G6" s="37" t="s">
        <v>29</v>
      </c>
      <c r="I6" s="22" t="s">
        <v>98</v>
      </c>
      <c r="J6" s="22" t="s">
        <v>99</v>
      </c>
    </row>
    <row r="7" spans="1:10" ht="15.75" thickBot="1" x14ac:dyDescent="0.35">
      <c r="A7" s="119"/>
      <c r="B7" s="124" t="str">
        <f>IFERROR(VLOOKUP($A7,Balance!$A$5:$L$999,2,FALSE),"")</f>
        <v/>
      </c>
      <c r="C7" s="121">
        <f>IFERROR(VLOOKUP($A7,Balance!$A$5:$L$999,4,FALSE),0)</f>
        <v>0</v>
      </c>
      <c r="D7" s="121">
        <v>0</v>
      </c>
      <c r="E7" s="246">
        <f t="shared" ref="E7" si="0">SUM(C7:D7)</f>
        <v>0</v>
      </c>
      <c r="F7" s="246">
        <f>+E7*0.25</f>
        <v>0</v>
      </c>
      <c r="G7" s="123" t="s">
        <v>74</v>
      </c>
      <c r="I7" s="51" t="s">
        <v>100</v>
      </c>
      <c r="J7" s="12">
        <f>IF(I7="Ja",E7,0)</f>
        <v>0</v>
      </c>
    </row>
    <row r="8" spans="1:10" x14ac:dyDescent="0.3">
      <c r="A8" s="52" t="s">
        <v>42</v>
      </c>
      <c r="B8" s="42" t="s">
        <v>13</v>
      </c>
      <c r="C8" s="43">
        <v>0</v>
      </c>
      <c r="D8" s="43">
        <v>0</v>
      </c>
      <c r="E8" s="247">
        <f t="shared" ref="E8:E10" si="1">SUM(C8:D8)</f>
        <v>0</v>
      </c>
      <c r="F8" s="247">
        <f>+E8*0.25</f>
        <v>0</v>
      </c>
      <c r="G8" s="65"/>
      <c r="I8" s="51" t="s">
        <v>100</v>
      </c>
      <c r="J8" s="12">
        <f>IF(I8="Ja",E8,0)</f>
        <v>0</v>
      </c>
    </row>
    <row r="9" spans="1:10" x14ac:dyDescent="0.3">
      <c r="A9" s="52" t="s">
        <v>42</v>
      </c>
      <c r="B9" s="42" t="s">
        <v>13</v>
      </c>
      <c r="C9" s="43">
        <v>0</v>
      </c>
      <c r="D9" s="43">
        <v>0</v>
      </c>
      <c r="E9" s="247">
        <f t="shared" si="1"/>
        <v>0</v>
      </c>
      <c r="F9" s="247">
        <f>+E9*0.25</f>
        <v>0</v>
      </c>
      <c r="G9" s="65"/>
      <c r="I9" s="51" t="s">
        <v>100</v>
      </c>
      <c r="J9" s="12">
        <f t="shared" ref="J9:J12" si="2">IF(I9="Ja",E9,0)</f>
        <v>0</v>
      </c>
    </row>
    <row r="10" spans="1:10" x14ac:dyDescent="0.3">
      <c r="A10" s="52" t="s">
        <v>42</v>
      </c>
      <c r="B10" s="42" t="s">
        <v>13</v>
      </c>
      <c r="C10" s="43">
        <v>0</v>
      </c>
      <c r="D10" s="43">
        <v>0</v>
      </c>
      <c r="E10" s="247">
        <f t="shared" si="1"/>
        <v>0</v>
      </c>
      <c r="F10" s="247">
        <f>+E10*0.25</f>
        <v>0</v>
      </c>
      <c r="G10" s="65"/>
      <c r="I10" s="51" t="s">
        <v>100</v>
      </c>
      <c r="J10" s="12">
        <f t="shared" si="2"/>
        <v>0</v>
      </c>
    </row>
    <row r="11" spans="1:10" x14ac:dyDescent="0.3">
      <c r="A11" s="52" t="s">
        <v>42</v>
      </c>
      <c r="B11" s="42" t="s">
        <v>9</v>
      </c>
      <c r="C11" s="43">
        <v>0</v>
      </c>
      <c r="D11" s="43">
        <v>0</v>
      </c>
      <c r="E11" s="247">
        <f t="shared" ref="E11:E12" si="3">SUM(C11:D11)</f>
        <v>0</v>
      </c>
      <c r="F11" s="247">
        <f t="shared" ref="F11:F12" si="4">+E11*0.25</f>
        <v>0</v>
      </c>
      <c r="G11" s="65"/>
      <c r="I11" s="51" t="s">
        <v>100</v>
      </c>
      <c r="J11" s="12">
        <f t="shared" si="2"/>
        <v>0</v>
      </c>
    </row>
    <row r="12" spans="1:10" x14ac:dyDescent="0.3">
      <c r="A12" s="52" t="s">
        <v>42</v>
      </c>
      <c r="B12" s="42" t="s">
        <v>13</v>
      </c>
      <c r="C12" s="43">
        <v>0</v>
      </c>
      <c r="D12" s="43">
        <v>0</v>
      </c>
      <c r="E12" s="247">
        <f t="shared" si="3"/>
        <v>0</v>
      </c>
      <c r="F12" s="247">
        <f t="shared" si="4"/>
        <v>0</v>
      </c>
      <c r="G12" s="65"/>
      <c r="I12" s="51" t="s">
        <v>100</v>
      </c>
      <c r="J12" s="12">
        <f t="shared" si="2"/>
        <v>0</v>
      </c>
    </row>
    <row r="13" spans="1:10" x14ac:dyDescent="0.3">
      <c r="A13" s="13"/>
      <c r="C13" s="24"/>
      <c r="D13" s="26"/>
      <c r="E13" s="24"/>
      <c r="F13" s="44"/>
      <c r="J13" s="12"/>
    </row>
    <row r="14" spans="1:10" x14ac:dyDescent="0.3">
      <c r="A14" s="9" t="s">
        <v>8</v>
      </c>
      <c r="C14" s="27"/>
      <c r="D14" s="27"/>
      <c r="E14" s="27">
        <f>SUM(E7:E13)</f>
        <v>0</v>
      </c>
      <c r="F14" s="44"/>
      <c r="G14" s="254" t="s">
        <v>8</v>
      </c>
      <c r="J14" s="16">
        <f>SUM(J7:J13)</f>
        <v>0</v>
      </c>
    </row>
    <row r="15" spans="1:10" x14ac:dyDescent="0.3">
      <c r="A15" s="13"/>
      <c r="B15" s="14"/>
      <c r="C15" s="27"/>
      <c r="D15" s="27"/>
      <c r="E15" s="27"/>
      <c r="F15" s="44"/>
      <c r="J15" s="12"/>
    </row>
    <row r="16" spans="1:10" x14ac:dyDescent="0.3">
      <c r="A16" s="14" t="s">
        <v>34</v>
      </c>
      <c r="C16" s="28"/>
      <c r="D16" s="26"/>
      <c r="E16" s="24">
        <f>E14*0.25</f>
        <v>0</v>
      </c>
      <c r="F16" s="44"/>
      <c r="J16" s="12"/>
    </row>
    <row r="17" spans="1:10" x14ac:dyDescent="0.3">
      <c r="A17" s="13"/>
      <c r="B17" s="6"/>
      <c r="C17" s="25"/>
      <c r="D17" s="29"/>
      <c r="E17" s="30"/>
      <c r="F17" s="44"/>
      <c r="J17" s="12"/>
    </row>
    <row r="18" spans="1:10" x14ac:dyDescent="0.3">
      <c r="A18" s="6" t="s">
        <v>24</v>
      </c>
      <c r="C18" s="25"/>
      <c r="D18"/>
      <c r="E18" s="30"/>
      <c r="F18" s="44"/>
      <c r="J18" s="12"/>
    </row>
    <row r="19" spans="1:10" x14ac:dyDescent="0.3">
      <c r="A19" s="6" t="s">
        <v>12</v>
      </c>
      <c r="B19" s="22" t="s">
        <v>13</v>
      </c>
      <c r="C19" s="16" t="s">
        <v>33</v>
      </c>
      <c r="D19"/>
      <c r="E19" s="30"/>
      <c r="F19" s="44"/>
      <c r="G19" s="22" t="s">
        <v>13</v>
      </c>
      <c r="J19" s="12"/>
    </row>
    <row r="20" spans="1:10" x14ac:dyDescent="0.3">
      <c r="A20" s="41" t="s">
        <v>40</v>
      </c>
      <c r="B20" s="42" t="s">
        <v>13</v>
      </c>
      <c r="C20" s="43">
        <v>0</v>
      </c>
      <c r="D20"/>
      <c r="E20" s="24">
        <v>0</v>
      </c>
      <c r="F20" s="44"/>
      <c r="G20" s="42" t="s">
        <v>13</v>
      </c>
      <c r="J20" s="7">
        <v>0</v>
      </c>
    </row>
    <row r="21" spans="1:10" x14ac:dyDescent="0.3">
      <c r="A21" s="41" t="s">
        <v>40</v>
      </c>
      <c r="B21" s="42" t="s">
        <v>13</v>
      </c>
      <c r="C21" s="43">
        <v>0</v>
      </c>
      <c r="D21"/>
      <c r="E21" s="24">
        <f>SUM(C21:D21)</f>
        <v>0</v>
      </c>
      <c r="F21" s="44"/>
      <c r="G21" s="42" t="s">
        <v>13</v>
      </c>
      <c r="J21" s="7">
        <v>0</v>
      </c>
    </row>
    <row r="22" spans="1:10" x14ac:dyDescent="0.3">
      <c r="A22" s="41" t="s">
        <v>40</v>
      </c>
      <c r="B22" s="42" t="s">
        <v>13</v>
      </c>
      <c r="C22" s="43">
        <v>0</v>
      </c>
      <c r="D22"/>
      <c r="E22" s="24">
        <f>SUM(C22:D22)</f>
        <v>0</v>
      </c>
      <c r="F22" s="44"/>
      <c r="G22" s="42" t="s">
        <v>13</v>
      </c>
      <c r="J22" s="7">
        <v>0</v>
      </c>
    </row>
    <row r="23" spans="1:10" x14ac:dyDescent="0.3">
      <c r="A23" s="13"/>
      <c r="C23" s="31" t="s">
        <v>6</v>
      </c>
      <c r="D23"/>
      <c r="E23" s="31">
        <f>SUM(E16:E22)</f>
        <v>0</v>
      </c>
      <c r="F23" s="44"/>
      <c r="G23" s="22" t="s">
        <v>6</v>
      </c>
      <c r="J23" s="16">
        <f>SUM(J14:J22)</f>
        <v>0</v>
      </c>
    </row>
    <row r="24" spans="1:10" x14ac:dyDescent="0.3">
      <c r="A24" s="13"/>
      <c r="C24" s="25"/>
      <c r="D24" s="25"/>
      <c r="E24" s="25"/>
      <c r="F24" s="44"/>
    </row>
    <row r="25" spans="1:10" x14ac:dyDescent="0.3">
      <c r="A25" s="13"/>
      <c r="C25" s="32" t="s">
        <v>10</v>
      </c>
      <c r="D25" s="29"/>
      <c r="E25" s="27">
        <f>Total!C35</f>
        <v>0</v>
      </c>
      <c r="F25" s="44"/>
      <c r="G25" s="22" t="s">
        <v>10</v>
      </c>
      <c r="J25" s="16">
        <f>Total!I35</f>
        <v>0</v>
      </c>
    </row>
    <row r="26" spans="1:10" x14ac:dyDescent="0.3">
      <c r="A26" s="13"/>
      <c r="B26" s="14"/>
      <c r="C26" s="30"/>
      <c r="D26" s="29"/>
      <c r="E26" s="24"/>
      <c r="F26" s="44"/>
    </row>
    <row r="27" spans="1:10" x14ac:dyDescent="0.3">
      <c r="A27" s="13"/>
      <c r="C27" s="33">
        <f>IF(E27=0,,"DIFFERENCE")</f>
        <v>0</v>
      </c>
      <c r="D27" s="32"/>
      <c r="E27" s="34">
        <f>E23-E25</f>
        <v>0</v>
      </c>
      <c r="F27" s="44"/>
      <c r="J27" s="255">
        <f>J23-J25</f>
        <v>0</v>
      </c>
    </row>
    <row r="28" spans="1:10" x14ac:dyDescent="0.3">
      <c r="A28" s="13"/>
      <c r="C28" s="30" t="s">
        <v>4</v>
      </c>
      <c r="D28" s="30"/>
      <c r="E28" s="21" t="e">
        <f>E27/E23</f>
        <v>#DIV/0!</v>
      </c>
      <c r="F28" s="44"/>
      <c r="G28" s="25" t="s">
        <v>4</v>
      </c>
      <c r="J28" s="256" t="e">
        <f>J27/J23</f>
        <v>#DIV/0!</v>
      </c>
    </row>
    <row r="29" spans="1:10" x14ac:dyDescent="0.3">
      <c r="A29" s="7"/>
      <c r="C29" s="22"/>
      <c r="F29" s="38"/>
    </row>
    <row r="30" spans="1:10" x14ac:dyDescent="0.3">
      <c r="A30" s="35"/>
      <c r="B30" s="35"/>
      <c r="D30" s="35"/>
      <c r="E30" s="35"/>
      <c r="F30" s="38"/>
    </row>
    <row r="31" spans="1:10" x14ac:dyDescent="0.3">
      <c r="A31" s="7"/>
      <c r="F31" s="38"/>
    </row>
    <row r="32" spans="1:10" x14ac:dyDescent="0.3">
      <c r="A32" s="7"/>
      <c r="F32" s="38"/>
    </row>
    <row r="33" spans="1:6" x14ac:dyDescent="0.3">
      <c r="A33" s="7"/>
      <c r="F33" s="36"/>
    </row>
    <row r="34" spans="1:6" x14ac:dyDescent="0.3">
      <c r="A34" s="7"/>
      <c r="F34" s="36"/>
    </row>
    <row r="35" spans="1:6" x14ac:dyDescent="0.3">
      <c r="A35" s="7"/>
      <c r="F35" s="36"/>
    </row>
    <row r="36" spans="1:6" x14ac:dyDescent="0.3">
      <c r="A36" s="7"/>
      <c r="F36" s="36"/>
    </row>
    <row r="37" spans="1:6" x14ac:dyDescent="0.3">
      <c r="A37" s="7"/>
      <c r="F37" s="36"/>
    </row>
    <row r="38" spans="1:6" x14ac:dyDescent="0.3">
      <c r="A38" s="7"/>
      <c r="F38" s="36"/>
    </row>
    <row r="39" spans="1:6" x14ac:dyDescent="0.3">
      <c r="A39" s="7"/>
      <c r="F39" s="36"/>
    </row>
    <row r="40" spans="1:6" x14ac:dyDescent="0.3">
      <c r="A40" s="7"/>
      <c r="F40" s="36"/>
    </row>
    <row r="41" spans="1:6" x14ac:dyDescent="0.3">
      <c r="A41" s="7"/>
      <c r="F41" s="36"/>
    </row>
    <row r="42" spans="1:6" x14ac:dyDescent="0.3">
      <c r="A42" s="7"/>
      <c r="F42" s="36"/>
    </row>
    <row r="43" spans="1:6" x14ac:dyDescent="0.3">
      <c r="A43" s="7"/>
      <c r="F43" s="36"/>
    </row>
    <row r="44" spans="1:6" x14ac:dyDescent="0.3">
      <c r="A44" s="7"/>
      <c r="F44" s="36"/>
    </row>
    <row r="45" spans="1:6" x14ac:dyDescent="0.3">
      <c r="A45" s="7"/>
      <c r="F45" s="36"/>
    </row>
    <row r="46" spans="1:6" x14ac:dyDescent="0.3">
      <c r="A46" s="7"/>
      <c r="F46" s="36"/>
    </row>
    <row r="47" spans="1:6" x14ac:dyDescent="0.3">
      <c r="A47" s="7"/>
      <c r="F47" s="36"/>
    </row>
    <row r="48" spans="1:6" x14ac:dyDescent="0.3">
      <c r="A48" s="7"/>
      <c r="F48" s="36"/>
    </row>
    <row r="49" spans="1:6" x14ac:dyDescent="0.3">
      <c r="A49" s="7"/>
      <c r="F49" s="36"/>
    </row>
    <row r="50" spans="1:6" x14ac:dyDescent="0.3">
      <c r="A50" s="7"/>
      <c r="F50" s="36"/>
    </row>
    <row r="51" spans="1:6" x14ac:dyDescent="0.3">
      <c r="A51" s="7"/>
      <c r="F51" s="36"/>
    </row>
    <row r="52" spans="1:6" x14ac:dyDescent="0.3">
      <c r="A52" s="7"/>
      <c r="F52" s="36"/>
    </row>
    <row r="53" spans="1:6" x14ac:dyDescent="0.3">
      <c r="A53" s="7"/>
      <c r="F53" s="36"/>
    </row>
    <row r="54" spans="1:6" x14ac:dyDescent="0.3">
      <c r="A54" s="7"/>
      <c r="F54" s="36"/>
    </row>
    <row r="55" spans="1:6" x14ac:dyDescent="0.3">
      <c r="A55" s="7"/>
      <c r="F55" s="39"/>
    </row>
    <row r="56" spans="1:6" x14ac:dyDescent="0.3">
      <c r="A56" s="7"/>
      <c r="F56" s="36"/>
    </row>
    <row r="57" spans="1:6" x14ac:dyDescent="0.3">
      <c r="A57" s="7"/>
      <c r="F57" s="36"/>
    </row>
    <row r="58" spans="1:6" x14ac:dyDescent="0.3">
      <c r="A58" s="7"/>
      <c r="F58" s="36"/>
    </row>
    <row r="59" spans="1:6" x14ac:dyDescent="0.3">
      <c r="A59" s="7"/>
      <c r="F59" s="36"/>
    </row>
    <row r="60" spans="1:6" x14ac:dyDescent="0.3">
      <c r="A60" s="7"/>
      <c r="F60" s="36"/>
    </row>
    <row r="61" spans="1:6" x14ac:dyDescent="0.3">
      <c r="A61" s="7"/>
      <c r="F61" s="36"/>
    </row>
    <row r="62" spans="1:6" x14ac:dyDescent="0.3">
      <c r="A62" s="7"/>
      <c r="F62" s="36"/>
    </row>
    <row r="63" spans="1:6" x14ac:dyDescent="0.3">
      <c r="A63" s="7"/>
      <c r="F63" s="36"/>
    </row>
    <row r="64" spans="1:6" x14ac:dyDescent="0.3">
      <c r="A64" s="7"/>
      <c r="F64" s="36"/>
    </row>
    <row r="65" spans="1:6" x14ac:dyDescent="0.3">
      <c r="A65" s="7"/>
      <c r="F65" s="36"/>
    </row>
    <row r="66" spans="1:6" x14ac:dyDescent="0.3">
      <c r="A66" s="7"/>
      <c r="F66" s="36"/>
    </row>
    <row r="67" spans="1:6" x14ac:dyDescent="0.3">
      <c r="A67" s="7"/>
      <c r="F67" s="36"/>
    </row>
    <row r="68" spans="1:6" x14ac:dyDescent="0.3">
      <c r="A68" s="7"/>
      <c r="F68" s="36"/>
    </row>
    <row r="69" spans="1:6" x14ac:dyDescent="0.3">
      <c r="A69" s="7"/>
      <c r="F69" s="36"/>
    </row>
    <row r="70" spans="1:6" x14ac:dyDescent="0.3">
      <c r="A70" s="7"/>
      <c r="F70" s="36"/>
    </row>
    <row r="71" spans="1:6" x14ac:dyDescent="0.3">
      <c r="A71" s="7"/>
    </row>
    <row r="72" spans="1:6" x14ac:dyDescent="0.3">
      <c r="A72" s="7"/>
    </row>
    <row r="73" spans="1:6" x14ac:dyDescent="0.3">
      <c r="A73" s="7"/>
    </row>
    <row r="74" spans="1:6" x14ac:dyDescent="0.3">
      <c r="A74" s="7"/>
    </row>
    <row r="75" spans="1:6" x14ac:dyDescent="0.3">
      <c r="A75" s="7"/>
    </row>
    <row r="76" spans="1:6" x14ac:dyDescent="0.3">
      <c r="A76" s="7"/>
    </row>
  </sheetData>
  <sheetProtection algorithmName="SHA-512" hashValue="UGYwdn/kHGlNCU3DtgzaPBipr6bLdC57ZC1v80XUegBhZi9sPgh0t1GrBmqnYVx+HVU+NYVw/2aAaVwRD6vVWg==" saltValue="VhxTejkvylKdQSq9txj0zA==" spinCount="100000" sheet="1" objects="1" scenarios="1" formatCells="0" formatColumns="0" insertColumns="0" insertRows="0" deleteColumns="0" deleteRows="0"/>
  <mergeCells count="2">
    <mergeCell ref="A1:F1"/>
    <mergeCell ref="A3:F3"/>
  </mergeCells>
  <dataValidations count="1">
    <dataValidation type="list" allowBlank="1" showInputMessage="1" showErrorMessage="1" sqref="I7:I19" xr:uid="{BD9355D9-A965-46A2-ABE5-8BDF2ADA6577}">
      <formula1>"Ja,Nej"</formula1>
    </dataValidation>
  </dataValidations>
  <pageMargins left="0.78740157480314965" right="0.78740157480314965" top="0.98425196850393704" bottom="0.98425196850393704" header="0.51181102362204722" footer="0.51181102362204722"/>
  <pageSetup paperSize="9" orientation="portrait" blackAndWhite="1" horizontalDpi="300" verticalDpi="300" r:id="rId1"/>
  <headerFooter alignWithMargins="0">
    <oddHeader>&amp;L&amp;"BDO Logo,Regular"&amp;24BDO</oddHead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41AD5B-3BB3-4DB9-9086-3C3F6A100DA5}">
  <dimension ref="A1:J76"/>
  <sheetViews>
    <sheetView workbookViewId="0">
      <selection sqref="A1:F1"/>
    </sheetView>
  </sheetViews>
  <sheetFormatPr defaultColWidth="9.140625" defaultRowHeight="15" x14ac:dyDescent="0.3"/>
  <cols>
    <col min="1" max="1" width="11.85546875" style="23" customWidth="1"/>
    <col min="2" max="2" width="29.7109375" style="7" bestFit="1" customWidth="1"/>
    <col min="3" max="6" width="12.7109375" style="7" customWidth="1"/>
    <col min="7" max="7" width="35.7109375" style="7" customWidth="1"/>
    <col min="8" max="8" width="2.7109375" style="7" customWidth="1"/>
    <col min="9" max="9" width="13.42578125" style="7" customWidth="1"/>
    <col min="10" max="10" width="20.7109375" style="7" customWidth="1"/>
    <col min="11" max="16384" width="9.140625" style="7"/>
  </cols>
  <sheetData>
    <row r="1" spans="1:10" ht="62.85" customHeight="1" x14ac:dyDescent="0.35">
      <c r="A1" s="312"/>
      <c r="B1" s="312"/>
      <c r="C1" s="312"/>
      <c r="D1" s="312"/>
      <c r="E1" s="312"/>
      <c r="F1" s="312"/>
    </row>
    <row r="2" spans="1:10" ht="42" customHeight="1" x14ac:dyDescent="0.35">
      <c r="A2" s="252"/>
      <c r="B2" s="252"/>
      <c r="C2" s="252"/>
      <c r="D2" s="252"/>
      <c r="E2" s="252"/>
      <c r="F2" s="252"/>
    </row>
    <row r="3" spans="1:10" ht="22.5" customHeight="1" x14ac:dyDescent="0.35">
      <c r="A3" s="311" t="s">
        <v>102</v>
      </c>
      <c r="B3" s="311"/>
      <c r="C3" s="311"/>
      <c r="D3" s="311"/>
      <c r="E3" s="311"/>
      <c r="F3" s="311"/>
    </row>
    <row r="4" spans="1:10" customFormat="1" ht="12.75" x14ac:dyDescent="0.2">
      <c r="A4" s="45"/>
    </row>
    <row r="5" spans="1:10" x14ac:dyDescent="0.3">
      <c r="D5" s="64" t="s">
        <v>72</v>
      </c>
      <c r="F5" s="36"/>
      <c r="G5" s="36"/>
    </row>
    <row r="6" spans="1:10" x14ac:dyDescent="0.3">
      <c r="A6" s="8" t="s">
        <v>3</v>
      </c>
      <c r="B6" s="9" t="s">
        <v>7</v>
      </c>
      <c r="C6" s="11" t="s">
        <v>5</v>
      </c>
      <c r="D6" s="11" t="s">
        <v>71</v>
      </c>
      <c r="E6" s="63" t="s">
        <v>70</v>
      </c>
      <c r="F6" s="11" t="s">
        <v>73</v>
      </c>
      <c r="G6" s="37" t="s">
        <v>29</v>
      </c>
      <c r="I6" s="22" t="s">
        <v>98</v>
      </c>
      <c r="J6" s="22" t="s">
        <v>103</v>
      </c>
    </row>
    <row r="7" spans="1:10" ht="15.75" thickBot="1" x14ac:dyDescent="0.35">
      <c r="A7" s="119"/>
      <c r="B7" s="124" t="str">
        <f>IFERROR(VLOOKUP($A7,Balance!$A$5:$L$999,2,FALSE),"")</f>
        <v/>
      </c>
      <c r="C7" s="121">
        <f>IFERROR(VLOOKUP($A7,Balance!$A$5:$L$999,4,FALSE),0)</f>
        <v>0</v>
      </c>
      <c r="D7" s="121">
        <v>0</v>
      </c>
      <c r="E7" s="246">
        <f t="shared" ref="E7" si="0">SUM(C7:D7)</f>
        <v>0</v>
      </c>
      <c r="F7" s="246">
        <f>+E7*0.25</f>
        <v>0</v>
      </c>
      <c r="G7" s="123" t="s">
        <v>74</v>
      </c>
      <c r="I7" s="51" t="s">
        <v>100</v>
      </c>
      <c r="J7" s="12">
        <f>IF(I7="Ja",E7,0)</f>
        <v>0</v>
      </c>
    </row>
    <row r="8" spans="1:10" x14ac:dyDescent="0.3">
      <c r="A8" s="131" t="s">
        <v>42</v>
      </c>
      <c r="B8" s="42" t="s">
        <v>13</v>
      </c>
      <c r="C8" s="43">
        <v>0</v>
      </c>
      <c r="D8" s="43">
        <v>0</v>
      </c>
      <c r="E8" s="247">
        <f t="shared" ref="E8:E12" si="1">SUM(C8:D8)</f>
        <v>0</v>
      </c>
      <c r="F8" s="247">
        <f>+E8*0.25</f>
        <v>0</v>
      </c>
      <c r="G8" s="65"/>
      <c r="I8" s="51" t="s">
        <v>100</v>
      </c>
      <c r="J8" s="12">
        <f>IF(I8="Ja",E8,0)</f>
        <v>0</v>
      </c>
    </row>
    <row r="9" spans="1:10" x14ac:dyDescent="0.3">
      <c r="A9" s="131" t="s">
        <v>42</v>
      </c>
      <c r="B9" s="42" t="s">
        <v>13</v>
      </c>
      <c r="C9" s="43">
        <v>0</v>
      </c>
      <c r="D9" s="43">
        <v>0</v>
      </c>
      <c r="E9" s="247">
        <f t="shared" si="1"/>
        <v>0</v>
      </c>
      <c r="F9" s="247">
        <f>+E9*0.25</f>
        <v>0</v>
      </c>
      <c r="G9" s="65"/>
      <c r="I9" s="51" t="s">
        <v>100</v>
      </c>
      <c r="J9" s="12">
        <f t="shared" ref="J9:J12" si="2">IF(I9="Ja",E9,0)</f>
        <v>0</v>
      </c>
    </row>
    <row r="10" spans="1:10" x14ac:dyDescent="0.3">
      <c r="A10" s="131" t="s">
        <v>42</v>
      </c>
      <c r="B10" s="42" t="s">
        <v>13</v>
      </c>
      <c r="C10" s="43">
        <v>0</v>
      </c>
      <c r="D10" s="43">
        <v>0</v>
      </c>
      <c r="E10" s="247">
        <f t="shared" si="1"/>
        <v>0</v>
      </c>
      <c r="F10" s="247">
        <f>+E10*0.25</f>
        <v>0</v>
      </c>
      <c r="G10" s="65"/>
      <c r="I10" s="51" t="s">
        <v>100</v>
      </c>
      <c r="J10" s="12">
        <f t="shared" si="2"/>
        <v>0</v>
      </c>
    </row>
    <row r="11" spans="1:10" x14ac:dyDescent="0.3">
      <c r="A11" s="131" t="s">
        <v>42</v>
      </c>
      <c r="B11" s="42" t="s">
        <v>9</v>
      </c>
      <c r="C11" s="43">
        <v>0</v>
      </c>
      <c r="D11" s="43">
        <v>0</v>
      </c>
      <c r="E11" s="247">
        <f t="shared" si="1"/>
        <v>0</v>
      </c>
      <c r="F11" s="247">
        <f t="shared" ref="F11:F12" si="3">+E11*0.25</f>
        <v>0</v>
      </c>
      <c r="G11" s="65"/>
      <c r="I11" s="51" t="s">
        <v>100</v>
      </c>
      <c r="J11" s="12">
        <f t="shared" si="2"/>
        <v>0</v>
      </c>
    </row>
    <row r="12" spans="1:10" x14ac:dyDescent="0.3">
      <c r="A12" s="131" t="s">
        <v>42</v>
      </c>
      <c r="B12" s="42" t="s">
        <v>13</v>
      </c>
      <c r="C12" s="43">
        <v>0</v>
      </c>
      <c r="D12" s="43">
        <v>0</v>
      </c>
      <c r="E12" s="247">
        <f t="shared" si="1"/>
        <v>0</v>
      </c>
      <c r="F12" s="247">
        <f t="shared" si="3"/>
        <v>0</v>
      </c>
      <c r="G12" s="65"/>
      <c r="I12" s="51" t="s">
        <v>100</v>
      </c>
      <c r="J12" s="12">
        <f t="shared" si="2"/>
        <v>0</v>
      </c>
    </row>
    <row r="13" spans="1:10" x14ac:dyDescent="0.3">
      <c r="A13" s="13"/>
      <c r="C13" s="24"/>
      <c r="D13" s="26"/>
      <c r="E13" s="24"/>
      <c r="F13" s="44"/>
      <c r="J13" s="12"/>
    </row>
    <row r="14" spans="1:10" x14ac:dyDescent="0.3">
      <c r="A14" s="9" t="s">
        <v>8</v>
      </c>
      <c r="C14" s="27"/>
      <c r="D14" s="27"/>
      <c r="E14" s="27">
        <f>SUM(E7:E13)</f>
        <v>0</v>
      </c>
      <c r="F14" s="44"/>
      <c r="G14" s="254" t="s">
        <v>8</v>
      </c>
      <c r="J14" s="16">
        <f>SUM(J7:J13)</f>
        <v>0</v>
      </c>
    </row>
    <row r="15" spans="1:10" x14ac:dyDescent="0.3">
      <c r="A15" s="13"/>
      <c r="B15" s="14"/>
      <c r="C15" s="27"/>
      <c r="D15" s="27"/>
      <c r="E15" s="27"/>
      <c r="F15" s="44"/>
      <c r="J15" s="12"/>
    </row>
    <row r="16" spans="1:10" x14ac:dyDescent="0.3">
      <c r="A16" s="14" t="s">
        <v>34</v>
      </c>
      <c r="C16" s="28"/>
      <c r="D16" s="26"/>
      <c r="E16" s="24">
        <f>E14*0.25</f>
        <v>0</v>
      </c>
      <c r="F16" s="44"/>
      <c r="J16" s="12"/>
    </row>
    <row r="17" spans="1:10" x14ac:dyDescent="0.3">
      <c r="A17" s="13"/>
      <c r="B17" s="127"/>
      <c r="C17" s="25"/>
      <c r="D17" s="29"/>
      <c r="E17" s="30"/>
      <c r="F17" s="44"/>
      <c r="J17" s="12"/>
    </row>
    <row r="18" spans="1:10" x14ac:dyDescent="0.3">
      <c r="A18" s="127" t="s">
        <v>24</v>
      </c>
      <c r="C18" s="25"/>
      <c r="D18"/>
      <c r="E18" s="30"/>
      <c r="F18" s="44"/>
      <c r="J18" s="12"/>
    </row>
    <row r="19" spans="1:10" x14ac:dyDescent="0.3">
      <c r="A19" s="127" t="s">
        <v>12</v>
      </c>
      <c r="B19" s="22" t="s">
        <v>13</v>
      </c>
      <c r="C19" s="16" t="s">
        <v>33</v>
      </c>
      <c r="D19"/>
      <c r="E19" s="30"/>
      <c r="F19" s="44"/>
      <c r="G19" s="22" t="s">
        <v>13</v>
      </c>
      <c r="J19" s="12"/>
    </row>
    <row r="20" spans="1:10" x14ac:dyDescent="0.3">
      <c r="A20" s="129" t="s">
        <v>40</v>
      </c>
      <c r="B20" s="42" t="s">
        <v>13</v>
      </c>
      <c r="C20" s="43">
        <v>0</v>
      </c>
      <c r="D20"/>
      <c r="E20" s="24">
        <v>0</v>
      </c>
      <c r="F20" s="44"/>
      <c r="G20" s="42" t="s">
        <v>13</v>
      </c>
      <c r="J20" s="7">
        <v>0</v>
      </c>
    </row>
    <row r="21" spans="1:10" x14ac:dyDescent="0.3">
      <c r="A21" s="129" t="s">
        <v>40</v>
      </c>
      <c r="B21" s="42" t="s">
        <v>13</v>
      </c>
      <c r="C21" s="43">
        <v>0</v>
      </c>
      <c r="D21"/>
      <c r="E21" s="24">
        <f>SUM(C21:D21)</f>
        <v>0</v>
      </c>
      <c r="F21" s="44"/>
      <c r="G21" s="42" t="s">
        <v>13</v>
      </c>
      <c r="J21" s="7">
        <v>0</v>
      </c>
    </row>
    <row r="22" spans="1:10" x14ac:dyDescent="0.3">
      <c r="A22" s="129" t="s">
        <v>40</v>
      </c>
      <c r="B22" s="42" t="s">
        <v>13</v>
      </c>
      <c r="C22" s="43">
        <v>0</v>
      </c>
      <c r="D22"/>
      <c r="E22" s="24">
        <f>SUM(C22:D22)</f>
        <v>0</v>
      </c>
      <c r="F22" s="44"/>
      <c r="G22" s="42" t="s">
        <v>13</v>
      </c>
      <c r="J22" s="7">
        <v>0</v>
      </c>
    </row>
    <row r="23" spans="1:10" x14ac:dyDescent="0.3">
      <c r="A23" s="13"/>
      <c r="C23" s="31" t="s">
        <v>6</v>
      </c>
      <c r="D23"/>
      <c r="E23" s="31">
        <f>SUM(E16:E22)</f>
        <v>0</v>
      </c>
      <c r="F23" s="44"/>
      <c r="G23" s="22" t="s">
        <v>6</v>
      </c>
      <c r="J23" s="16">
        <f>SUM(J14:J22)</f>
        <v>0</v>
      </c>
    </row>
    <row r="24" spans="1:10" x14ac:dyDescent="0.3">
      <c r="A24" s="13"/>
      <c r="C24" s="25"/>
      <c r="D24" s="25"/>
      <c r="E24" s="25"/>
      <c r="F24" s="44"/>
    </row>
    <row r="25" spans="1:10" x14ac:dyDescent="0.3">
      <c r="A25" s="13"/>
      <c r="C25" s="32" t="s">
        <v>10</v>
      </c>
      <c r="D25" s="29"/>
      <c r="E25" s="27">
        <f>Total!D35</f>
        <v>0</v>
      </c>
      <c r="F25" s="44"/>
      <c r="G25" s="22" t="s">
        <v>10</v>
      </c>
      <c r="J25" s="16">
        <f>Total!J35</f>
        <v>0</v>
      </c>
    </row>
    <row r="26" spans="1:10" x14ac:dyDescent="0.3">
      <c r="A26" s="13"/>
      <c r="B26" s="14"/>
      <c r="C26" s="30"/>
      <c r="D26" s="29"/>
      <c r="E26" s="24"/>
      <c r="F26" s="44"/>
    </row>
    <row r="27" spans="1:10" x14ac:dyDescent="0.3">
      <c r="A27" s="13"/>
      <c r="C27" s="33">
        <f>IF(E27=0,,"DIFFERENCE")</f>
        <v>0</v>
      </c>
      <c r="D27" s="32"/>
      <c r="E27" s="34">
        <f>E23-E25</f>
        <v>0</v>
      </c>
      <c r="F27" s="44"/>
      <c r="J27" s="255">
        <f>J23-J25</f>
        <v>0</v>
      </c>
    </row>
    <row r="28" spans="1:10" x14ac:dyDescent="0.3">
      <c r="A28" s="13"/>
      <c r="C28" s="30" t="s">
        <v>4</v>
      </c>
      <c r="D28" s="30"/>
      <c r="E28" s="21" t="e">
        <f>E27/E23</f>
        <v>#DIV/0!</v>
      </c>
      <c r="F28" s="44"/>
      <c r="G28" s="25" t="s">
        <v>4</v>
      </c>
      <c r="J28" s="256" t="e">
        <f>J27/J23</f>
        <v>#DIV/0!</v>
      </c>
    </row>
    <row r="29" spans="1:10" x14ac:dyDescent="0.3">
      <c r="A29" s="7"/>
      <c r="C29" s="22"/>
      <c r="F29" s="38"/>
    </row>
    <row r="30" spans="1:10" x14ac:dyDescent="0.3">
      <c r="A30" s="35"/>
      <c r="B30" s="35"/>
      <c r="D30" s="35"/>
      <c r="E30" s="35"/>
      <c r="F30" s="38"/>
    </row>
    <row r="31" spans="1:10" x14ac:dyDescent="0.3">
      <c r="A31" s="7"/>
      <c r="F31" s="38"/>
    </row>
    <row r="32" spans="1:10" x14ac:dyDescent="0.3">
      <c r="A32" s="7"/>
      <c r="F32" s="38"/>
    </row>
    <row r="33" spans="1:6" x14ac:dyDescent="0.3">
      <c r="A33" s="7"/>
      <c r="F33" s="36"/>
    </row>
    <row r="34" spans="1:6" x14ac:dyDescent="0.3">
      <c r="A34" s="7"/>
      <c r="F34" s="36"/>
    </row>
    <row r="35" spans="1:6" x14ac:dyDescent="0.3">
      <c r="A35" s="7"/>
      <c r="F35" s="36"/>
    </row>
    <row r="36" spans="1:6" x14ac:dyDescent="0.3">
      <c r="A36" s="7"/>
      <c r="F36" s="36"/>
    </row>
    <row r="37" spans="1:6" x14ac:dyDescent="0.3">
      <c r="A37" s="7"/>
      <c r="F37" s="36"/>
    </row>
    <row r="38" spans="1:6" x14ac:dyDescent="0.3">
      <c r="A38" s="7"/>
      <c r="F38" s="36"/>
    </row>
    <row r="39" spans="1:6" x14ac:dyDescent="0.3">
      <c r="A39" s="7"/>
      <c r="F39" s="36"/>
    </row>
    <row r="40" spans="1:6" x14ac:dyDescent="0.3">
      <c r="A40" s="7"/>
      <c r="F40" s="36"/>
    </row>
    <row r="41" spans="1:6" x14ac:dyDescent="0.3">
      <c r="A41" s="7"/>
      <c r="F41" s="36"/>
    </row>
    <row r="42" spans="1:6" x14ac:dyDescent="0.3">
      <c r="A42" s="7"/>
      <c r="F42" s="36"/>
    </row>
    <row r="43" spans="1:6" x14ac:dyDescent="0.3">
      <c r="A43" s="7"/>
      <c r="F43" s="36"/>
    </row>
    <row r="44" spans="1:6" x14ac:dyDescent="0.3">
      <c r="A44" s="7"/>
      <c r="F44" s="36"/>
    </row>
    <row r="45" spans="1:6" x14ac:dyDescent="0.3">
      <c r="A45" s="7"/>
      <c r="F45" s="36"/>
    </row>
    <row r="46" spans="1:6" x14ac:dyDescent="0.3">
      <c r="A46" s="7"/>
      <c r="F46" s="36"/>
    </row>
    <row r="47" spans="1:6" x14ac:dyDescent="0.3">
      <c r="A47" s="7"/>
      <c r="F47" s="36"/>
    </row>
    <row r="48" spans="1:6" x14ac:dyDescent="0.3">
      <c r="A48" s="7"/>
      <c r="F48" s="36"/>
    </row>
    <row r="49" spans="1:6" x14ac:dyDescent="0.3">
      <c r="A49" s="7"/>
      <c r="F49" s="36"/>
    </row>
    <row r="50" spans="1:6" x14ac:dyDescent="0.3">
      <c r="A50" s="7"/>
      <c r="F50" s="36"/>
    </row>
    <row r="51" spans="1:6" x14ac:dyDescent="0.3">
      <c r="A51" s="7"/>
      <c r="F51" s="36"/>
    </row>
    <row r="52" spans="1:6" x14ac:dyDescent="0.3">
      <c r="A52" s="7"/>
      <c r="F52" s="36"/>
    </row>
    <row r="53" spans="1:6" x14ac:dyDescent="0.3">
      <c r="A53" s="7"/>
      <c r="F53" s="36"/>
    </row>
    <row r="54" spans="1:6" x14ac:dyDescent="0.3">
      <c r="A54" s="7"/>
      <c r="F54" s="36"/>
    </row>
    <row r="55" spans="1:6" x14ac:dyDescent="0.3">
      <c r="A55" s="7"/>
      <c r="F55" s="39"/>
    </row>
    <row r="56" spans="1:6" x14ac:dyDescent="0.3">
      <c r="A56" s="7"/>
      <c r="F56" s="36"/>
    </row>
    <row r="57" spans="1:6" x14ac:dyDescent="0.3">
      <c r="A57" s="7"/>
      <c r="F57" s="36"/>
    </row>
    <row r="58" spans="1:6" x14ac:dyDescent="0.3">
      <c r="A58" s="7"/>
      <c r="F58" s="36"/>
    </row>
    <row r="59" spans="1:6" x14ac:dyDescent="0.3">
      <c r="A59" s="7"/>
      <c r="F59" s="36"/>
    </row>
    <row r="60" spans="1:6" x14ac:dyDescent="0.3">
      <c r="A60" s="7"/>
      <c r="F60" s="36"/>
    </row>
    <row r="61" spans="1:6" x14ac:dyDescent="0.3">
      <c r="A61" s="7"/>
      <c r="F61" s="36"/>
    </row>
    <row r="62" spans="1:6" x14ac:dyDescent="0.3">
      <c r="A62" s="7"/>
      <c r="F62" s="36"/>
    </row>
    <row r="63" spans="1:6" x14ac:dyDescent="0.3">
      <c r="A63" s="7"/>
      <c r="F63" s="36"/>
    </row>
    <row r="64" spans="1:6" x14ac:dyDescent="0.3">
      <c r="A64" s="7"/>
      <c r="F64" s="36"/>
    </row>
    <row r="65" spans="1:6" x14ac:dyDescent="0.3">
      <c r="A65" s="7"/>
      <c r="F65" s="36"/>
    </row>
    <row r="66" spans="1:6" x14ac:dyDescent="0.3">
      <c r="A66" s="7"/>
      <c r="F66" s="36"/>
    </row>
    <row r="67" spans="1:6" x14ac:dyDescent="0.3">
      <c r="A67" s="7"/>
      <c r="F67" s="36"/>
    </row>
    <row r="68" spans="1:6" x14ac:dyDescent="0.3">
      <c r="A68" s="7"/>
      <c r="F68" s="36"/>
    </row>
    <row r="69" spans="1:6" x14ac:dyDescent="0.3">
      <c r="A69" s="7"/>
      <c r="F69" s="36"/>
    </row>
    <row r="70" spans="1:6" x14ac:dyDescent="0.3">
      <c r="A70" s="7"/>
      <c r="F70" s="36"/>
    </row>
    <row r="71" spans="1:6" x14ac:dyDescent="0.3">
      <c r="A71" s="7"/>
    </row>
    <row r="72" spans="1:6" x14ac:dyDescent="0.3">
      <c r="A72" s="7"/>
    </row>
    <row r="73" spans="1:6" x14ac:dyDescent="0.3">
      <c r="A73" s="7"/>
    </row>
    <row r="74" spans="1:6" x14ac:dyDescent="0.3">
      <c r="A74" s="7"/>
    </row>
    <row r="75" spans="1:6" x14ac:dyDescent="0.3">
      <c r="A75" s="7"/>
    </row>
    <row r="76" spans="1:6" x14ac:dyDescent="0.3">
      <c r="A76" s="7"/>
    </row>
  </sheetData>
  <sheetProtection algorithmName="SHA-512" hashValue="Lf+MmZsFXiMl2Cd/xIv5ut1QC/aaeavThaRzyHcqghGFqD/kTiArlJDg3wzllmKklzKZMSUi6dY5QyJZB3Ox1A==" saltValue="kDnmH2WAuNjiUxPa5BWynA==" spinCount="100000" sheet="1" objects="1" scenarios="1" formatCells="0" formatColumns="0" insertColumns="0" insertRows="0" deleteColumns="0" deleteRows="0"/>
  <mergeCells count="2">
    <mergeCell ref="A1:F1"/>
    <mergeCell ref="A3:F3"/>
  </mergeCells>
  <dataValidations count="1">
    <dataValidation type="list" allowBlank="1" showInputMessage="1" showErrorMessage="1" sqref="I7:I19" xr:uid="{940FE026-C036-40CC-8A48-5E99056A35F9}">
      <formula1>"Ja,Nej"</formula1>
    </dataValidation>
  </dataValidations>
  <pageMargins left="0.78740157480314965" right="0.78740157480314965" top="0.98425196850393704" bottom="0.98425196850393704" header="0.51181102362204722" footer="0.51181102362204722"/>
  <pageSetup paperSize="9" orientation="portrait" blackAndWhite="1" horizontalDpi="300" verticalDpi="300" r:id="rId1"/>
  <headerFooter alignWithMargins="0">
    <oddHeader>&amp;L&amp;"BDO Logo,Regular"&amp;24BDO</oddHeader>
  </headerFooter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74"/>
  <sheetViews>
    <sheetView workbookViewId="0">
      <selection sqref="A1:F1"/>
    </sheetView>
  </sheetViews>
  <sheetFormatPr defaultColWidth="9.140625" defaultRowHeight="15" x14ac:dyDescent="0.3"/>
  <cols>
    <col min="1" max="1" width="11.85546875" style="23" customWidth="1"/>
    <col min="2" max="2" width="29.7109375" style="7" bestFit="1" customWidth="1"/>
    <col min="3" max="5" width="11.85546875" style="7" customWidth="1"/>
    <col min="6" max="6" width="12.7109375" style="7" customWidth="1"/>
    <col min="7" max="7" width="35.7109375" style="7" customWidth="1"/>
    <col min="8" max="16384" width="9.140625" style="7"/>
  </cols>
  <sheetData>
    <row r="1" spans="1:7" ht="62.85" customHeight="1" x14ac:dyDescent="0.35">
      <c r="A1" s="312"/>
      <c r="B1" s="312"/>
      <c r="C1" s="312"/>
      <c r="D1" s="312"/>
      <c r="E1" s="312"/>
      <c r="F1" s="312"/>
    </row>
    <row r="2" spans="1:7" ht="42" customHeight="1" x14ac:dyDescent="0.35">
      <c r="A2" s="126"/>
      <c r="B2" s="126"/>
      <c r="C2" s="126"/>
      <c r="D2" s="126"/>
      <c r="E2" s="126"/>
      <c r="F2" s="126"/>
    </row>
    <row r="3" spans="1:7" ht="22.5" customHeight="1" x14ac:dyDescent="0.35">
      <c r="A3" s="311" t="s">
        <v>106</v>
      </c>
      <c r="B3" s="311"/>
      <c r="C3" s="311"/>
      <c r="D3" s="311"/>
      <c r="E3" s="311"/>
      <c r="F3" s="311"/>
    </row>
    <row r="5" spans="1:7" x14ac:dyDescent="0.3">
      <c r="D5" s="64" t="s">
        <v>72</v>
      </c>
      <c r="F5" s="36"/>
      <c r="G5" s="36"/>
    </row>
    <row r="6" spans="1:7" x14ac:dyDescent="0.3">
      <c r="A6" s="8" t="s">
        <v>3</v>
      </c>
      <c r="B6" s="9" t="s">
        <v>7</v>
      </c>
      <c r="C6" s="11" t="s">
        <v>5</v>
      </c>
      <c r="D6" s="11" t="s">
        <v>71</v>
      </c>
      <c r="E6" s="63" t="s">
        <v>70</v>
      </c>
      <c r="F6" s="11" t="s">
        <v>73</v>
      </c>
      <c r="G6" s="37" t="s">
        <v>29</v>
      </c>
    </row>
    <row r="7" spans="1:7" ht="15.75" thickBot="1" x14ac:dyDescent="0.35">
      <c r="A7" s="283" t="s">
        <v>42</v>
      </c>
      <c r="B7" s="284" t="str">
        <f>IFERROR(VLOOKUP($A7,Balance!$A$5:$L$999,2,FALSE),"")</f>
        <v/>
      </c>
      <c r="C7" s="121">
        <f>IFERROR(-VLOOKUP($A7,Balance!$A$5:$L$999,4,FALSE),0)</f>
        <v>0</v>
      </c>
      <c r="D7" s="121">
        <v>0</v>
      </c>
      <c r="E7" s="285">
        <f t="shared" ref="E7:E10" si="0">SUM(C7:D7)</f>
        <v>0</v>
      </c>
      <c r="F7" s="285">
        <f>+E7*0.25</f>
        <v>0</v>
      </c>
      <c r="G7" s="123" t="s">
        <v>74</v>
      </c>
    </row>
    <row r="8" spans="1:7" x14ac:dyDescent="0.3">
      <c r="A8" s="41" t="s">
        <v>42</v>
      </c>
      <c r="B8" s="42" t="s">
        <v>13</v>
      </c>
      <c r="C8" s="43">
        <v>0</v>
      </c>
      <c r="D8" s="43">
        <v>0</v>
      </c>
      <c r="E8" s="247">
        <f t="shared" si="0"/>
        <v>0</v>
      </c>
      <c r="F8" s="247">
        <f>+E8*0.25</f>
        <v>0</v>
      </c>
      <c r="G8" s="48"/>
    </row>
    <row r="9" spans="1:7" x14ac:dyDescent="0.3">
      <c r="A9" s="41" t="s">
        <v>42</v>
      </c>
      <c r="B9" s="42" t="s">
        <v>13</v>
      </c>
      <c r="C9" s="43">
        <v>0</v>
      </c>
      <c r="D9" s="43">
        <v>0</v>
      </c>
      <c r="E9" s="247">
        <f t="shared" si="0"/>
        <v>0</v>
      </c>
      <c r="F9" s="247">
        <f>+E9*0.25</f>
        <v>0</v>
      </c>
      <c r="G9" s="48"/>
    </row>
    <row r="10" spans="1:7" x14ac:dyDescent="0.3">
      <c r="A10" s="41" t="s">
        <v>42</v>
      </c>
      <c r="B10" s="42" t="s">
        <v>13</v>
      </c>
      <c r="C10" s="43">
        <v>0</v>
      </c>
      <c r="D10" s="43">
        <v>0</v>
      </c>
      <c r="E10" s="247">
        <f t="shared" si="0"/>
        <v>0</v>
      </c>
      <c r="F10" s="247">
        <f>+E10*0.25</f>
        <v>0</v>
      </c>
      <c r="G10" s="48"/>
    </row>
    <row r="11" spans="1:7" x14ac:dyDescent="0.3">
      <c r="A11" s="41" t="s">
        <v>42</v>
      </c>
      <c r="B11" s="42" t="s">
        <v>9</v>
      </c>
      <c r="C11" s="43">
        <v>0</v>
      </c>
      <c r="D11" s="43">
        <v>0</v>
      </c>
      <c r="E11" s="247">
        <f t="shared" ref="E11:E12" si="1">SUM(C11:D11)</f>
        <v>0</v>
      </c>
      <c r="F11" s="247">
        <f t="shared" ref="F11:F12" si="2">+E11*0.25</f>
        <v>0</v>
      </c>
      <c r="G11" s="48"/>
    </row>
    <row r="12" spans="1:7" x14ac:dyDescent="0.3">
      <c r="A12" s="41" t="s">
        <v>42</v>
      </c>
      <c r="B12" s="42" t="s">
        <v>13</v>
      </c>
      <c r="C12" s="43">
        <v>0</v>
      </c>
      <c r="D12" s="43">
        <v>0</v>
      </c>
      <c r="E12" s="247">
        <f t="shared" si="1"/>
        <v>0</v>
      </c>
      <c r="F12" s="247">
        <f t="shared" si="2"/>
        <v>0</v>
      </c>
      <c r="G12" s="48"/>
    </row>
    <row r="13" spans="1:7" x14ac:dyDescent="0.3">
      <c r="A13" s="13"/>
      <c r="C13" s="24"/>
      <c r="D13" s="26"/>
      <c r="E13" s="24"/>
      <c r="F13" s="44"/>
    </row>
    <row r="14" spans="1:7" x14ac:dyDescent="0.3">
      <c r="A14" s="9" t="s">
        <v>8</v>
      </c>
      <c r="C14" s="27"/>
      <c r="D14" s="27"/>
      <c r="E14" s="27">
        <f>SUM(E7:E13)</f>
        <v>0</v>
      </c>
      <c r="F14" s="44"/>
    </row>
    <row r="15" spans="1:7" x14ac:dyDescent="0.3">
      <c r="A15" s="13"/>
      <c r="B15" s="14"/>
      <c r="C15" s="27"/>
      <c r="D15" s="27"/>
      <c r="E15" s="27"/>
      <c r="F15" s="44"/>
    </row>
    <row r="16" spans="1:7" x14ac:dyDescent="0.3">
      <c r="A16" s="6" t="s">
        <v>24</v>
      </c>
      <c r="C16" s="25"/>
      <c r="D16"/>
      <c r="E16" s="30"/>
      <c r="F16" s="44"/>
    </row>
    <row r="17" spans="1:6" x14ac:dyDescent="0.3">
      <c r="A17" s="6" t="s">
        <v>12</v>
      </c>
      <c r="B17" s="22" t="s">
        <v>13</v>
      </c>
      <c r="C17" s="16" t="s">
        <v>33</v>
      </c>
      <c r="D17"/>
      <c r="E17" s="30"/>
      <c r="F17" s="44"/>
    </row>
    <row r="18" spans="1:6" x14ac:dyDescent="0.3">
      <c r="A18" s="41" t="s">
        <v>40</v>
      </c>
      <c r="B18" s="42" t="s">
        <v>13</v>
      </c>
      <c r="C18" s="43">
        <v>0</v>
      </c>
      <c r="D18"/>
      <c r="E18" s="24">
        <v>0</v>
      </c>
      <c r="F18" s="44"/>
    </row>
    <row r="19" spans="1:6" x14ac:dyDescent="0.3">
      <c r="A19" s="41" t="s">
        <v>40</v>
      </c>
      <c r="B19" s="42" t="s">
        <v>13</v>
      </c>
      <c r="C19" s="43">
        <v>0</v>
      </c>
      <c r="D19"/>
      <c r="E19" s="24">
        <f>SUM(C19:D19)</f>
        <v>0</v>
      </c>
      <c r="F19" s="44"/>
    </row>
    <row r="20" spans="1:6" x14ac:dyDescent="0.3">
      <c r="A20" s="41" t="s">
        <v>40</v>
      </c>
      <c r="B20" s="42" t="s">
        <v>13</v>
      </c>
      <c r="C20" s="43">
        <v>0</v>
      </c>
      <c r="D20"/>
      <c r="E20" s="24">
        <f>SUM(C20:D20)</f>
        <v>0</v>
      </c>
      <c r="F20" s="44"/>
    </row>
    <row r="21" spans="1:6" x14ac:dyDescent="0.3">
      <c r="A21" s="13"/>
      <c r="C21" s="31" t="s">
        <v>6</v>
      </c>
      <c r="D21"/>
      <c r="E21" s="31">
        <f>SUM(E14:E20)</f>
        <v>0</v>
      </c>
      <c r="F21" s="44"/>
    </row>
    <row r="22" spans="1:6" x14ac:dyDescent="0.3">
      <c r="A22" s="13"/>
      <c r="C22" s="25"/>
      <c r="D22" s="25"/>
      <c r="E22" s="25"/>
      <c r="F22" s="44"/>
    </row>
    <row r="23" spans="1:6" x14ac:dyDescent="0.3">
      <c r="A23" s="13"/>
      <c r="C23" s="32" t="s">
        <v>10</v>
      </c>
      <c r="D23" s="29"/>
      <c r="E23" s="27">
        <f>Total!K35</f>
        <v>0</v>
      </c>
      <c r="F23" s="44"/>
    </row>
    <row r="24" spans="1:6" x14ac:dyDescent="0.3">
      <c r="A24" s="13"/>
      <c r="B24" s="14"/>
      <c r="C24" s="30"/>
      <c r="D24" s="29"/>
      <c r="E24" s="24"/>
      <c r="F24" s="44"/>
    </row>
    <row r="25" spans="1:6" x14ac:dyDescent="0.3">
      <c r="A25" s="13"/>
      <c r="C25" s="33">
        <f>IF(E25=0,,"DIFFERENCE")</f>
        <v>0</v>
      </c>
      <c r="D25" s="32"/>
      <c r="E25" s="34">
        <f>E21-E23</f>
        <v>0</v>
      </c>
      <c r="F25" s="44"/>
    </row>
    <row r="26" spans="1:6" x14ac:dyDescent="0.3">
      <c r="A26" s="13"/>
      <c r="C26" s="30" t="s">
        <v>4</v>
      </c>
      <c r="D26" s="30"/>
      <c r="E26" s="21" t="e">
        <f>E25/E21</f>
        <v>#DIV/0!</v>
      </c>
      <c r="F26" s="44"/>
    </row>
    <row r="27" spans="1:6" x14ac:dyDescent="0.3">
      <c r="A27" s="7"/>
      <c r="C27" s="22"/>
      <c r="F27" s="38"/>
    </row>
    <row r="28" spans="1:6" x14ac:dyDescent="0.3">
      <c r="A28" s="35"/>
      <c r="B28" s="35"/>
      <c r="D28" s="35"/>
      <c r="E28" s="35"/>
      <c r="F28" s="38"/>
    </row>
    <row r="29" spans="1:6" x14ac:dyDescent="0.3">
      <c r="A29" s="7"/>
      <c r="F29" s="38"/>
    </row>
    <row r="30" spans="1:6" x14ac:dyDescent="0.3">
      <c r="A30" s="7"/>
      <c r="F30" s="38"/>
    </row>
    <row r="31" spans="1:6" x14ac:dyDescent="0.3">
      <c r="A31" s="7"/>
      <c r="F31" s="36"/>
    </row>
    <row r="32" spans="1:6" x14ac:dyDescent="0.3">
      <c r="A32" s="7"/>
      <c r="F32" s="36"/>
    </row>
    <row r="33" spans="1:6" x14ac:dyDescent="0.3">
      <c r="A33" s="7"/>
      <c r="F33" s="36"/>
    </row>
    <row r="34" spans="1:6" x14ac:dyDescent="0.3">
      <c r="A34" s="7"/>
      <c r="F34" s="36"/>
    </row>
    <row r="35" spans="1:6" x14ac:dyDescent="0.3">
      <c r="A35" s="7"/>
      <c r="F35" s="36"/>
    </row>
    <row r="36" spans="1:6" x14ac:dyDescent="0.3">
      <c r="A36" s="7"/>
      <c r="F36" s="36"/>
    </row>
    <row r="37" spans="1:6" x14ac:dyDescent="0.3">
      <c r="A37" s="7"/>
      <c r="F37" s="36"/>
    </row>
    <row r="38" spans="1:6" x14ac:dyDescent="0.3">
      <c r="A38" s="7"/>
      <c r="F38" s="36"/>
    </row>
    <row r="39" spans="1:6" x14ac:dyDescent="0.3">
      <c r="A39" s="7"/>
      <c r="F39" s="36"/>
    </row>
    <row r="40" spans="1:6" x14ac:dyDescent="0.3">
      <c r="A40" s="7"/>
      <c r="F40" s="36"/>
    </row>
    <row r="41" spans="1:6" x14ac:dyDescent="0.3">
      <c r="A41" s="7"/>
      <c r="F41" s="36"/>
    </row>
    <row r="42" spans="1:6" x14ac:dyDescent="0.3">
      <c r="A42" s="7"/>
      <c r="F42" s="36"/>
    </row>
    <row r="43" spans="1:6" x14ac:dyDescent="0.3">
      <c r="A43" s="7"/>
      <c r="F43" s="36"/>
    </row>
    <row r="44" spans="1:6" x14ac:dyDescent="0.3">
      <c r="A44" s="7"/>
      <c r="F44" s="36"/>
    </row>
    <row r="45" spans="1:6" x14ac:dyDescent="0.3">
      <c r="A45" s="7"/>
      <c r="F45" s="36"/>
    </row>
    <row r="46" spans="1:6" x14ac:dyDescent="0.3">
      <c r="A46" s="7"/>
      <c r="F46" s="36"/>
    </row>
    <row r="47" spans="1:6" x14ac:dyDescent="0.3">
      <c r="A47" s="7"/>
      <c r="F47" s="36"/>
    </row>
    <row r="48" spans="1:6" x14ac:dyDescent="0.3">
      <c r="A48" s="7"/>
      <c r="F48" s="36"/>
    </row>
    <row r="49" spans="1:6" x14ac:dyDescent="0.3">
      <c r="A49" s="7"/>
      <c r="F49" s="36"/>
    </row>
    <row r="50" spans="1:6" x14ac:dyDescent="0.3">
      <c r="A50" s="7"/>
      <c r="F50" s="36"/>
    </row>
    <row r="51" spans="1:6" x14ac:dyDescent="0.3">
      <c r="A51" s="7"/>
      <c r="F51" s="36"/>
    </row>
    <row r="52" spans="1:6" x14ac:dyDescent="0.3">
      <c r="A52" s="7"/>
      <c r="F52" s="36"/>
    </row>
    <row r="53" spans="1:6" x14ac:dyDescent="0.3">
      <c r="A53" s="7"/>
      <c r="F53" s="39"/>
    </row>
    <row r="54" spans="1:6" x14ac:dyDescent="0.3">
      <c r="A54" s="7"/>
      <c r="F54" s="36"/>
    </row>
    <row r="55" spans="1:6" x14ac:dyDescent="0.3">
      <c r="A55" s="7"/>
      <c r="F55" s="36"/>
    </row>
    <row r="56" spans="1:6" x14ac:dyDescent="0.3">
      <c r="A56" s="7"/>
      <c r="F56" s="36"/>
    </row>
    <row r="57" spans="1:6" x14ac:dyDescent="0.3">
      <c r="A57" s="7"/>
      <c r="F57" s="36"/>
    </row>
    <row r="58" spans="1:6" x14ac:dyDescent="0.3">
      <c r="A58" s="7"/>
      <c r="F58" s="36"/>
    </row>
    <row r="59" spans="1:6" x14ac:dyDescent="0.3">
      <c r="A59" s="7"/>
      <c r="F59" s="36"/>
    </row>
    <row r="60" spans="1:6" x14ac:dyDescent="0.3">
      <c r="A60" s="7"/>
      <c r="F60" s="36"/>
    </row>
    <row r="61" spans="1:6" x14ac:dyDescent="0.3">
      <c r="A61" s="7"/>
      <c r="F61" s="36"/>
    </row>
    <row r="62" spans="1:6" x14ac:dyDescent="0.3">
      <c r="A62" s="7"/>
      <c r="F62" s="36"/>
    </row>
    <row r="63" spans="1:6" x14ac:dyDescent="0.3">
      <c r="A63" s="7"/>
      <c r="F63" s="36"/>
    </row>
    <row r="64" spans="1:6" x14ac:dyDescent="0.3">
      <c r="A64" s="7"/>
      <c r="F64" s="36"/>
    </row>
    <row r="65" spans="1:6" x14ac:dyDescent="0.3">
      <c r="A65" s="7"/>
      <c r="F65" s="36"/>
    </row>
    <row r="66" spans="1:6" x14ac:dyDescent="0.3">
      <c r="A66" s="7"/>
      <c r="F66" s="36"/>
    </row>
    <row r="67" spans="1:6" x14ac:dyDescent="0.3">
      <c r="A67" s="7"/>
      <c r="F67" s="36"/>
    </row>
    <row r="68" spans="1:6" x14ac:dyDescent="0.3">
      <c r="A68" s="7"/>
      <c r="F68" s="36"/>
    </row>
    <row r="69" spans="1:6" x14ac:dyDescent="0.3">
      <c r="A69" s="7"/>
    </row>
    <row r="70" spans="1:6" x14ac:dyDescent="0.3">
      <c r="A70" s="7"/>
    </row>
    <row r="71" spans="1:6" x14ac:dyDescent="0.3">
      <c r="A71" s="7"/>
    </row>
    <row r="72" spans="1:6" x14ac:dyDescent="0.3">
      <c r="A72" s="7"/>
    </row>
    <row r="73" spans="1:6" x14ac:dyDescent="0.3">
      <c r="A73" s="7"/>
    </row>
    <row r="74" spans="1:6" x14ac:dyDescent="0.3">
      <c r="A74" s="7"/>
    </row>
  </sheetData>
  <sheetProtection password="C4BE" sheet="1" objects="1" scenarios="1" formatCells="0" formatColumns="0" insertColumns="0" insertRows="0" deleteColumns="0" deleteRows="0"/>
  <mergeCells count="2">
    <mergeCell ref="A1:F1"/>
    <mergeCell ref="A3:F3"/>
  </mergeCells>
  <pageMargins left="0.78740157480314965" right="0.78740157480314965" top="0.98425196850393704" bottom="0.98425196850393704" header="0.51181102362204722" footer="0.51181102362204722"/>
  <pageSetup paperSize="9" orientation="portrait" blackAndWhite="1" horizontalDpi="300" verticalDpi="300" r:id="rId1"/>
  <headerFooter alignWithMargins="0">
    <oddHeader>&amp;L&amp;"BDO Logo,Regular"&amp;24BDO</oddHeader>
  </headerFooter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606A46-EA8B-4B9A-8D65-F1A65980E116}">
  <dimension ref="A1:G74"/>
  <sheetViews>
    <sheetView workbookViewId="0">
      <selection sqref="A1:F1"/>
    </sheetView>
  </sheetViews>
  <sheetFormatPr defaultColWidth="9.140625" defaultRowHeight="15" x14ac:dyDescent="0.3"/>
  <cols>
    <col min="1" max="1" width="11.85546875" style="23" customWidth="1"/>
    <col min="2" max="2" width="29.7109375" style="7" bestFit="1" customWidth="1"/>
    <col min="3" max="5" width="11.85546875" style="7" customWidth="1"/>
    <col min="6" max="6" width="12.7109375" style="7" customWidth="1"/>
    <col min="7" max="7" width="35.7109375" style="7" customWidth="1"/>
    <col min="8" max="16384" width="9.140625" style="7"/>
  </cols>
  <sheetData>
    <row r="1" spans="1:7" ht="62.85" customHeight="1" x14ac:dyDescent="0.35">
      <c r="A1" s="312"/>
      <c r="B1" s="312"/>
      <c r="C1" s="312"/>
      <c r="D1" s="312"/>
      <c r="E1" s="312"/>
      <c r="F1" s="312"/>
    </row>
    <row r="2" spans="1:7" ht="42" customHeight="1" x14ac:dyDescent="0.35">
      <c r="A2" s="252"/>
      <c r="B2" s="252"/>
      <c r="C2" s="252"/>
      <c r="D2" s="252"/>
      <c r="E2" s="252"/>
      <c r="F2" s="252"/>
    </row>
    <row r="3" spans="1:7" ht="22.5" customHeight="1" x14ac:dyDescent="0.35">
      <c r="A3" s="311" t="s">
        <v>109</v>
      </c>
      <c r="B3" s="311"/>
      <c r="C3" s="311"/>
      <c r="D3" s="311"/>
      <c r="E3" s="311"/>
      <c r="F3" s="311"/>
    </row>
    <row r="5" spans="1:7" x14ac:dyDescent="0.3">
      <c r="D5" s="64" t="s">
        <v>72</v>
      </c>
      <c r="F5" s="36"/>
      <c r="G5" s="36"/>
    </row>
    <row r="6" spans="1:7" x14ac:dyDescent="0.3">
      <c r="A6" s="8" t="s">
        <v>3</v>
      </c>
      <c r="B6" s="9" t="s">
        <v>7</v>
      </c>
      <c r="C6" s="11" t="s">
        <v>5</v>
      </c>
      <c r="D6" s="11" t="s">
        <v>71</v>
      </c>
      <c r="E6" s="63" t="s">
        <v>70</v>
      </c>
      <c r="F6" s="11" t="s">
        <v>73</v>
      </c>
      <c r="G6" s="37" t="s">
        <v>29</v>
      </c>
    </row>
    <row r="7" spans="1:7" ht="15.75" thickBot="1" x14ac:dyDescent="0.35">
      <c r="A7" s="283" t="s">
        <v>42</v>
      </c>
      <c r="B7" s="284" t="str">
        <f>IFERROR(VLOOKUP($A7,Balance!$A$5:$L$999,2,FALSE),"")</f>
        <v/>
      </c>
      <c r="C7" s="121">
        <f>IFERROR(-VLOOKUP($A7,Balance!$A$5:$L$999,4,FALSE),0)</f>
        <v>0</v>
      </c>
      <c r="D7" s="121">
        <v>0</v>
      </c>
      <c r="E7" s="285">
        <f t="shared" ref="E7:E10" si="0">SUM(C7:D7)</f>
        <v>0</v>
      </c>
      <c r="F7" s="285">
        <f>+E7*0.25</f>
        <v>0</v>
      </c>
      <c r="G7" s="123" t="s">
        <v>74</v>
      </c>
    </row>
    <row r="8" spans="1:7" x14ac:dyDescent="0.3">
      <c r="A8" s="129" t="s">
        <v>42</v>
      </c>
      <c r="B8" s="42" t="s">
        <v>13</v>
      </c>
      <c r="C8" s="43">
        <v>0</v>
      </c>
      <c r="D8" s="43">
        <v>0</v>
      </c>
      <c r="E8" s="247">
        <f t="shared" si="0"/>
        <v>0</v>
      </c>
      <c r="F8" s="247">
        <f>+E8*0.25</f>
        <v>0</v>
      </c>
      <c r="G8" s="48"/>
    </row>
    <row r="9" spans="1:7" x14ac:dyDescent="0.3">
      <c r="A9" s="129" t="s">
        <v>42</v>
      </c>
      <c r="B9" s="42" t="s">
        <v>13</v>
      </c>
      <c r="C9" s="43">
        <v>0</v>
      </c>
      <c r="D9" s="43">
        <v>0</v>
      </c>
      <c r="E9" s="247">
        <f t="shared" si="0"/>
        <v>0</v>
      </c>
      <c r="F9" s="247">
        <f>+E9*0.25</f>
        <v>0</v>
      </c>
      <c r="G9" s="48"/>
    </row>
    <row r="10" spans="1:7" x14ac:dyDescent="0.3">
      <c r="A10" s="129" t="s">
        <v>42</v>
      </c>
      <c r="B10" s="42" t="s">
        <v>13</v>
      </c>
      <c r="C10" s="43">
        <v>0</v>
      </c>
      <c r="D10" s="43">
        <v>0</v>
      </c>
      <c r="E10" s="247">
        <f t="shared" si="0"/>
        <v>0</v>
      </c>
      <c r="F10" s="247">
        <f>+E10*0.25</f>
        <v>0</v>
      </c>
      <c r="G10" s="48"/>
    </row>
    <row r="11" spans="1:7" x14ac:dyDescent="0.3">
      <c r="A11" s="129" t="s">
        <v>42</v>
      </c>
      <c r="B11" s="42" t="s">
        <v>9</v>
      </c>
      <c r="C11" s="43">
        <v>0</v>
      </c>
      <c r="D11" s="43">
        <v>0</v>
      </c>
      <c r="E11" s="247">
        <f t="shared" ref="E11:E12" si="1">SUM(C11:D11)</f>
        <v>0</v>
      </c>
      <c r="F11" s="247">
        <f t="shared" ref="F11:F12" si="2">+E11*0.25</f>
        <v>0</v>
      </c>
      <c r="G11" s="48"/>
    </row>
    <row r="12" spans="1:7" x14ac:dyDescent="0.3">
      <c r="A12" s="129" t="s">
        <v>42</v>
      </c>
      <c r="B12" s="42" t="s">
        <v>13</v>
      </c>
      <c r="C12" s="43">
        <v>0</v>
      </c>
      <c r="D12" s="43">
        <v>0</v>
      </c>
      <c r="E12" s="247">
        <f t="shared" si="1"/>
        <v>0</v>
      </c>
      <c r="F12" s="247">
        <f t="shared" si="2"/>
        <v>0</v>
      </c>
      <c r="G12" s="48"/>
    </row>
    <row r="13" spans="1:7" x14ac:dyDescent="0.3">
      <c r="A13" s="13"/>
      <c r="C13" s="24"/>
      <c r="D13" s="26"/>
      <c r="E13" s="24"/>
      <c r="F13" s="44"/>
    </row>
    <row r="14" spans="1:7" x14ac:dyDescent="0.3">
      <c r="A14" s="9" t="s">
        <v>8</v>
      </c>
      <c r="C14" s="27"/>
      <c r="D14" s="27"/>
      <c r="E14" s="27">
        <f>SUM(E7:E13)</f>
        <v>0</v>
      </c>
      <c r="F14" s="44"/>
    </row>
    <row r="15" spans="1:7" x14ac:dyDescent="0.3">
      <c r="A15" s="13"/>
      <c r="B15" s="14"/>
      <c r="C15" s="27"/>
      <c r="D15" s="27"/>
      <c r="E15" s="27"/>
      <c r="F15" s="44"/>
    </row>
    <row r="16" spans="1:7" x14ac:dyDescent="0.3">
      <c r="A16" s="127" t="s">
        <v>24</v>
      </c>
      <c r="C16" s="25"/>
      <c r="D16"/>
      <c r="E16" s="30"/>
      <c r="F16" s="44"/>
    </row>
    <row r="17" spans="1:6" x14ac:dyDescent="0.3">
      <c r="A17" s="127" t="s">
        <v>12</v>
      </c>
      <c r="B17" s="22" t="s">
        <v>13</v>
      </c>
      <c r="C17" s="16" t="s">
        <v>33</v>
      </c>
      <c r="D17"/>
      <c r="E17" s="30"/>
      <c r="F17" s="44"/>
    </row>
    <row r="18" spans="1:6" x14ac:dyDescent="0.3">
      <c r="A18" s="129" t="s">
        <v>40</v>
      </c>
      <c r="B18" s="42" t="s">
        <v>13</v>
      </c>
      <c r="C18" s="43">
        <v>0</v>
      </c>
      <c r="D18"/>
      <c r="E18" s="24">
        <v>0</v>
      </c>
      <c r="F18" s="44"/>
    </row>
    <row r="19" spans="1:6" x14ac:dyDescent="0.3">
      <c r="A19" s="129" t="s">
        <v>40</v>
      </c>
      <c r="B19" s="42" t="s">
        <v>13</v>
      </c>
      <c r="C19" s="43">
        <v>0</v>
      </c>
      <c r="D19"/>
      <c r="E19" s="24">
        <f>SUM(C19:D19)</f>
        <v>0</v>
      </c>
      <c r="F19" s="44"/>
    </row>
    <row r="20" spans="1:6" x14ac:dyDescent="0.3">
      <c r="A20" s="129" t="s">
        <v>40</v>
      </c>
      <c r="B20" s="42" t="s">
        <v>13</v>
      </c>
      <c r="C20" s="43">
        <v>0</v>
      </c>
      <c r="D20"/>
      <c r="E20" s="24">
        <f>SUM(C20:D20)</f>
        <v>0</v>
      </c>
      <c r="F20" s="44"/>
    </row>
    <row r="21" spans="1:6" x14ac:dyDescent="0.3">
      <c r="A21" s="13"/>
      <c r="C21" s="31" t="s">
        <v>6</v>
      </c>
      <c r="D21"/>
      <c r="E21" s="31">
        <f>SUM(E14:E20)</f>
        <v>0</v>
      </c>
      <c r="F21" s="44"/>
    </row>
    <row r="22" spans="1:6" x14ac:dyDescent="0.3">
      <c r="A22" s="13"/>
      <c r="C22" s="25"/>
      <c r="D22" s="25"/>
      <c r="E22" s="25"/>
      <c r="F22" s="44"/>
    </row>
    <row r="23" spans="1:6" x14ac:dyDescent="0.3">
      <c r="A23" s="13"/>
      <c r="C23" s="32" t="s">
        <v>10</v>
      </c>
      <c r="D23" s="29"/>
      <c r="E23" s="27">
        <f>Total!L35</f>
        <v>0</v>
      </c>
      <c r="F23" s="44"/>
    </row>
    <row r="24" spans="1:6" x14ac:dyDescent="0.3">
      <c r="A24" s="13"/>
      <c r="B24" s="14"/>
      <c r="C24" s="30"/>
      <c r="D24" s="29"/>
      <c r="E24" s="24"/>
      <c r="F24" s="44"/>
    </row>
    <row r="25" spans="1:6" x14ac:dyDescent="0.3">
      <c r="A25" s="13"/>
      <c r="C25" s="33">
        <f>IF(E25=0,,"DIFFERENCE")</f>
        <v>0</v>
      </c>
      <c r="D25" s="32"/>
      <c r="E25" s="34">
        <f>E21-E23</f>
        <v>0</v>
      </c>
      <c r="F25" s="44"/>
    </row>
    <row r="26" spans="1:6" x14ac:dyDescent="0.3">
      <c r="A26" s="13"/>
      <c r="C26" s="30" t="s">
        <v>4</v>
      </c>
      <c r="D26" s="30"/>
      <c r="E26" s="21" t="e">
        <f>E25/E21</f>
        <v>#DIV/0!</v>
      </c>
      <c r="F26" s="44"/>
    </row>
    <row r="27" spans="1:6" x14ac:dyDescent="0.3">
      <c r="A27" s="7"/>
      <c r="C27" s="22"/>
      <c r="F27" s="38"/>
    </row>
    <row r="28" spans="1:6" x14ac:dyDescent="0.3">
      <c r="A28" s="35"/>
      <c r="B28" s="35"/>
      <c r="D28" s="35"/>
      <c r="E28" s="35"/>
      <c r="F28" s="38"/>
    </row>
    <row r="29" spans="1:6" x14ac:dyDescent="0.3">
      <c r="A29" s="7"/>
      <c r="F29" s="38"/>
    </row>
    <row r="30" spans="1:6" x14ac:dyDescent="0.3">
      <c r="A30" s="7"/>
      <c r="F30" s="38"/>
    </row>
    <row r="31" spans="1:6" x14ac:dyDescent="0.3">
      <c r="A31" s="7"/>
      <c r="F31" s="36"/>
    </row>
    <row r="32" spans="1:6" x14ac:dyDescent="0.3">
      <c r="A32" s="7"/>
      <c r="F32" s="36"/>
    </row>
    <row r="33" spans="1:6" x14ac:dyDescent="0.3">
      <c r="A33" s="7"/>
      <c r="F33" s="36"/>
    </row>
    <row r="34" spans="1:6" x14ac:dyDescent="0.3">
      <c r="A34" s="7"/>
      <c r="F34" s="36"/>
    </row>
    <row r="35" spans="1:6" x14ac:dyDescent="0.3">
      <c r="A35" s="7"/>
      <c r="F35" s="36"/>
    </row>
    <row r="36" spans="1:6" x14ac:dyDescent="0.3">
      <c r="A36" s="7"/>
      <c r="F36" s="36"/>
    </row>
    <row r="37" spans="1:6" x14ac:dyDescent="0.3">
      <c r="A37" s="7"/>
      <c r="F37" s="36"/>
    </row>
    <row r="38" spans="1:6" x14ac:dyDescent="0.3">
      <c r="A38" s="7"/>
      <c r="F38" s="36"/>
    </row>
    <row r="39" spans="1:6" x14ac:dyDescent="0.3">
      <c r="A39" s="7"/>
      <c r="F39" s="36"/>
    </row>
    <row r="40" spans="1:6" x14ac:dyDescent="0.3">
      <c r="A40" s="7"/>
      <c r="F40" s="36"/>
    </row>
    <row r="41" spans="1:6" x14ac:dyDescent="0.3">
      <c r="A41" s="7"/>
      <c r="F41" s="36"/>
    </row>
    <row r="42" spans="1:6" x14ac:dyDescent="0.3">
      <c r="A42" s="7"/>
      <c r="F42" s="36"/>
    </row>
    <row r="43" spans="1:6" x14ac:dyDescent="0.3">
      <c r="A43" s="7"/>
      <c r="F43" s="36"/>
    </row>
    <row r="44" spans="1:6" x14ac:dyDescent="0.3">
      <c r="A44" s="7"/>
      <c r="F44" s="36"/>
    </row>
    <row r="45" spans="1:6" x14ac:dyDescent="0.3">
      <c r="A45" s="7"/>
      <c r="F45" s="36"/>
    </row>
    <row r="46" spans="1:6" x14ac:dyDescent="0.3">
      <c r="A46" s="7"/>
      <c r="F46" s="36"/>
    </row>
    <row r="47" spans="1:6" x14ac:dyDescent="0.3">
      <c r="A47" s="7"/>
      <c r="F47" s="36"/>
    </row>
    <row r="48" spans="1:6" x14ac:dyDescent="0.3">
      <c r="A48" s="7"/>
      <c r="F48" s="36"/>
    </row>
    <row r="49" spans="1:6" x14ac:dyDescent="0.3">
      <c r="A49" s="7"/>
      <c r="F49" s="36"/>
    </row>
    <row r="50" spans="1:6" x14ac:dyDescent="0.3">
      <c r="A50" s="7"/>
      <c r="F50" s="36"/>
    </row>
    <row r="51" spans="1:6" x14ac:dyDescent="0.3">
      <c r="A51" s="7"/>
      <c r="F51" s="36"/>
    </row>
    <row r="52" spans="1:6" x14ac:dyDescent="0.3">
      <c r="A52" s="7"/>
      <c r="F52" s="36"/>
    </row>
    <row r="53" spans="1:6" x14ac:dyDescent="0.3">
      <c r="A53" s="7"/>
      <c r="F53" s="39"/>
    </row>
    <row r="54" spans="1:6" x14ac:dyDescent="0.3">
      <c r="A54" s="7"/>
      <c r="F54" s="36"/>
    </row>
    <row r="55" spans="1:6" x14ac:dyDescent="0.3">
      <c r="A55" s="7"/>
      <c r="F55" s="36"/>
    </row>
    <row r="56" spans="1:6" x14ac:dyDescent="0.3">
      <c r="A56" s="7"/>
      <c r="F56" s="36"/>
    </row>
    <row r="57" spans="1:6" x14ac:dyDescent="0.3">
      <c r="A57" s="7"/>
      <c r="F57" s="36"/>
    </row>
    <row r="58" spans="1:6" x14ac:dyDescent="0.3">
      <c r="A58" s="7"/>
      <c r="F58" s="36"/>
    </row>
    <row r="59" spans="1:6" x14ac:dyDescent="0.3">
      <c r="A59" s="7"/>
      <c r="F59" s="36"/>
    </row>
    <row r="60" spans="1:6" x14ac:dyDescent="0.3">
      <c r="A60" s="7"/>
      <c r="F60" s="36"/>
    </row>
    <row r="61" spans="1:6" x14ac:dyDescent="0.3">
      <c r="A61" s="7"/>
      <c r="F61" s="36"/>
    </row>
    <row r="62" spans="1:6" x14ac:dyDescent="0.3">
      <c r="A62" s="7"/>
      <c r="F62" s="36"/>
    </row>
    <row r="63" spans="1:6" x14ac:dyDescent="0.3">
      <c r="A63" s="7"/>
      <c r="F63" s="36"/>
    </row>
    <row r="64" spans="1:6" x14ac:dyDescent="0.3">
      <c r="A64" s="7"/>
      <c r="F64" s="36"/>
    </row>
    <row r="65" spans="1:6" x14ac:dyDescent="0.3">
      <c r="A65" s="7"/>
      <c r="F65" s="36"/>
    </row>
    <row r="66" spans="1:6" x14ac:dyDescent="0.3">
      <c r="A66" s="7"/>
      <c r="F66" s="36"/>
    </row>
    <row r="67" spans="1:6" x14ac:dyDescent="0.3">
      <c r="A67" s="7"/>
      <c r="F67" s="36"/>
    </row>
    <row r="68" spans="1:6" x14ac:dyDescent="0.3">
      <c r="A68" s="7"/>
      <c r="F68" s="36"/>
    </row>
    <row r="69" spans="1:6" x14ac:dyDescent="0.3">
      <c r="A69" s="7"/>
    </row>
    <row r="70" spans="1:6" x14ac:dyDescent="0.3">
      <c r="A70" s="7"/>
    </row>
    <row r="71" spans="1:6" x14ac:dyDescent="0.3">
      <c r="A71" s="7"/>
    </row>
    <row r="72" spans="1:6" x14ac:dyDescent="0.3">
      <c r="A72" s="7"/>
    </row>
    <row r="73" spans="1:6" x14ac:dyDescent="0.3">
      <c r="A73" s="7"/>
    </row>
    <row r="74" spans="1:6" x14ac:dyDescent="0.3">
      <c r="A74" s="7"/>
    </row>
  </sheetData>
  <sheetProtection password="C4BE" sheet="1" objects="1" scenarios="1" formatCells="0" formatColumns="0" insertColumns="0" insertRows="0" deleteColumns="0" deleteRows="0"/>
  <mergeCells count="2">
    <mergeCell ref="A1:F1"/>
    <mergeCell ref="A3:F3"/>
  </mergeCells>
  <pageMargins left="0.78740157480314965" right="0.78740157480314965" top="0.98425196850393704" bottom="0.98425196850393704" header="0.51181102362204722" footer="0.51181102362204722"/>
  <pageSetup paperSize="9" orientation="portrait" blackAndWhite="1" horizontalDpi="300" verticalDpi="300" r:id="rId1"/>
  <headerFooter alignWithMargins="0">
    <oddHeader>&amp;L&amp;"BDO Logo,Regular"&amp;24BDO</oddHeader>
  </headerFooter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3EB3E3-9685-4610-9F30-7F6AB2D2E459}">
  <dimension ref="A1:G74"/>
  <sheetViews>
    <sheetView workbookViewId="0">
      <selection sqref="A1:F1"/>
    </sheetView>
  </sheetViews>
  <sheetFormatPr defaultColWidth="9.140625" defaultRowHeight="15" x14ac:dyDescent="0.3"/>
  <cols>
    <col min="1" max="1" width="11.85546875" style="23" customWidth="1"/>
    <col min="2" max="2" width="29.7109375" style="7" bestFit="1" customWidth="1"/>
    <col min="3" max="5" width="11.85546875" style="7" customWidth="1"/>
    <col min="6" max="6" width="12.7109375" style="7" customWidth="1"/>
    <col min="7" max="7" width="35.7109375" style="7" customWidth="1"/>
    <col min="8" max="16384" width="9.140625" style="7"/>
  </cols>
  <sheetData>
    <row r="1" spans="1:7" ht="62.85" customHeight="1" x14ac:dyDescent="0.35">
      <c r="A1" s="312"/>
      <c r="B1" s="312"/>
      <c r="C1" s="312"/>
      <c r="D1" s="312"/>
      <c r="E1" s="312"/>
      <c r="F1" s="312"/>
    </row>
    <row r="2" spans="1:7" ht="42" customHeight="1" x14ac:dyDescent="0.35">
      <c r="A2" s="252"/>
      <c r="B2" s="252"/>
      <c r="C2" s="252"/>
      <c r="D2" s="252"/>
      <c r="E2" s="252"/>
      <c r="F2" s="252"/>
    </row>
    <row r="3" spans="1:7" ht="22.5" customHeight="1" x14ac:dyDescent="0.35">
      <c r="A3" s="311" t="s">
        <v>110</v>
      </c>
      <c r="B3" s="311"/>
      <c r="C3" s="311"/>
      <c r="D3" s="311"/>
      <c r="E3" s="311"/>
      <c r="F3" s="311"/>
    </row>
    <row r="5" spans="1:7" x14ac:dyDescent="0.3">
      <c r="D5" s="64" t="s">
        <v>72</v>
      </c>
      <c r="F5" s="36"/>
      <c r="G5" s="36"/>
    </row>
    <row r="6" spans="1:7" x14ac:dyDescent="0.3">
      <c r="A6" s="8" t="s">
        <v>3</v>
      </c>
      <c r="B6" s="9" t="s">
        <v>7</v>
      </c>
      <c r="C6" s="11" t="s">
        <v>5</v>
      </c>
      <c r="D6" s="11" t="s">
        <v>71</v>
      </c>
      <c r="E6" s="63" t="s">
        <v>70</v>
      </c>
      <c r="F6" s="11" t="s">
        <v>73</v>
      </c>
      <c r="G6" s="37" t="s">
        <v>29</v>
      </c>
    </row>
    <row r="7" spans="1:7" ht="15.75" thickBot="1" x14ac:dyDescent="0.35">
      <c r="A7" s="283" t="s">
        <v>42</v>
      </c>
      <c r="B7" s="284" t="str">
        <f>IFERROR(VLOOKUP($A7,Balance!$A$5:$L$999,2,FALSE),"")</f>
        <v/>
      </c>
      <c r="C7" s="121">
        <f>IFERROR(-VLOOKUP($A7,Balance!$A$5:$L$999,4,FALSE),0)</f>
        <v>0</v>
      </c>
      <c r="D7" s="121">
        <v>0</v>
      </c>
      <c r="E7" s="285">
        <f t="shared" ref="E7:E10" si="0">SUM(C7:D7)</f>
        <v>0</v>
      </c>
      <c r="F7" s="285">
        <f>+E7*0.25</f>
        <v>0</v>
      </c>
      <c r="G7" s="123" t="s">
        <v>74</v>
      </c>
    </row>
    <row r="8" spans="1:7" x14ac:dyDescent="0.3">
      <c r="A8" s="129" t="s">
        <v>42</v>
      </c>
      <c r="B8" s="42" t="s">
        <v>13</v>
      </c>
      <c r="C8" s="43">
        <v>0</v>
      </c>
      <c r="D8" s="43">
        <v>0</v>
      </c>
      <c r="E8" s="247">
        <f t="shared" si="0"/>
        <v>0</v>
      </c>
      <c r="F8" s="247">
        <f>+E8*0.25</f>
        <v>0</v>
      </c>
      <c r="G8" s="48"/>
    </row>
    <row r="9" spans="1:7" x14ac:dyDescent="0.3">
      <c r="A9" s="129" t="s">
        <v>42</v>
      </c>
      <c r="B9" s="42" t="s">
        <v>13</v>
      </c>
      <c r="C9" s="43">
        <v>0</v>
      </c>
      <c r="D9" s="43">
        <v>0</v>
      </c>
      <c r="E9" s="247">
        <f t="shared" si="0"/>
        <v>0</v>
      </c>
      <c r="F9" s="247">
        <f>+E9*0.25</f>
        <v>0</v>
      </c>
      <c r="G9" s="48"/>
    </row>
    <row r="10" spans="1:7" x14ac:dyDescent="0.3">
      <c r="A10" s="129" t="s">
        <v>42</v>
      </c>
      <c r="B10" s="42" t="s">
        <v>13</v>
      </c>
      <c r="C10" s="43">
        <v>0</v>
      </c>
      <c r="D10" s="43">
        <v>0</v>
      </c>
      <c r="E10" s="247">
        <f t="shared" si="0"/>
        <v>0</v>
      </c>
      <c r="F10" s="247">
        <f>+E10*0.25</f>
        <v>0</v>
      </c>
      <c r="G10" s="48"/>
    </row>
    <row r="11" spans="1:7" x14ac:dyDescent="0.3">
      <c r="A11" s="129" t="s">
        <v>42</v>
      </c>
      <c r="B11" s="42" t="s">
        <v>9</v>
      </c>
      <c r="C11" s="43">
        <v>0</v>
      </c>
      <c r="D11" s="43">
        <v>0</v>
      </c>
      <c r="E11" s="247">
        <f t="shared" ref="E11:E12" si="1">SUM(C11:D11)</f>
        <v>0</v>
      </c>
      <c r="F11" s="247">
        <f t="shared" ref="F11:F12" si="2">+E11*0.25</f>
        <v>0</v>
      </c>
      <c r="G11" s="48"/>
    </row>
    <row r="12" spans="1:7" x14ac:dyDescent="0.3">
      <c r="A12" s="129" t="s">
        <v>42</v>
      </c>
      <c r="B12" s="42" t="s">
        <v>13</v>
      </c>
      <c r="C12" s="43">
        <v>0</v>
      </c>
      <c r="D12" s="43">
        <v>0</v>
      </c>
      <c r="E12" s="247">
        <f t="shared" si="1"/>
        <v>0</v>
      </c>
      <c r="F12" s="247">
        <f t="shared" si="2"/>
        <v>0</v>
      </c>
      <c r="G12" s="48"/>
    </row>
    <row r="13" spans="1:7" x14ac:dyDescent="0.3">
      <c r="A13" s="13"/>
      <c r="C13" s="24"/>
      <c r="D13" s="26"/>
      <c r="E13" s="24"/>
      <c r="F13" s="44"/>
    </row>
    <row r="14" spans="1:7" x14ac:dyDescent="0.3">
      <c r="A14" s="9" t="s">
        <v>8</v>
      </c>
      <c r="C14" s="27"/>
      <c r="D14" s="27"/>
      <c r="E14" s="27">
        <f>SUM(E7:E13)</f>
        <v>0</v>
      </c>
      <c r="F14" s="44"/>
    </row>
    <row r="15" spans="1:7" x14ac:dyDescent="0.3">
      <c r="A15" s="13"/>
      <c r="B15" s="14"/>
      <c r="C15" s="27"/>
      <c r="D15" s="27"/>
      <c r="E15" s="27"/>
      <c r="F15" s="44"/>
    </row>
    <row r="16" spans="1:7" x14ac:dyDescent="0.3">
      <c r="A16" s="127" t="s">
        <v>24</v>
      </c>
      <c r="C16" s="25"/>
      <c r="D16"/>
      <c r="E16" s="30"/>
      <c r="F16" s="44"/>
    </row>
    <row r="17" spans="1:6" x14ac:dyDescent="0.3">
      <c r="A17" s="127" t="s">
        <v>12</v>
      </c>
      <c r="B17" s="22" t="s">
        <v>13</v>
      </c>
      <c r="C17" s="16" t="s">
        <v>33</v>
      </c>
      <c r="D17"/>
      <c r="E17" s="30"/>
      <c r="F17" s="44"/>
    </row>
    <row r="18" spans="1:6" x14ac:dyDescent="0.3">
      <c r="A18" s="129" t="s">
        <v>40</v>
      </c>
      <c r="B18" s="42" t="s">
        <v>13</v>
      </c>
      <c r="C18" s="43">
        <v>0</v>
      </c>
      <c r="D18"/>
      <c r="E18" s="24">
        <v>0</v>
      </c>
      <c r="F18" s="44"/>
    </row>
    <row r="19" spans="1:6" x14ac:dyDescent="0.3">
      <c r="A19" s="129" t="s">
        <v>40</v>
      </c>
      <c r="B19" s="42" t="s">
        <v>13</v>
      </c>
      <c r="C19" s="43">
        <v>0</v>
      </c>
      <c r="D19"/>
      <c r="E19" s="24">
        <f>SUM(C19:D19)</f>
        <v>0</v>
      </c>
      <c r="F19" s="44"/>
    </row>
    <row r="20" spans="1:6" x14ac:dyDescent="0.3">
      <c r="A20" s="129" t="s">
        <v>40</v>
      </c>
      <c r="B20" s="42" t="s">
        <v>13</v>
      </c>
      <c r="C20" s="43">
        <v>0</v>
      </c>
      <c r="D20"/>
      <c r="E20" s="24">
        <f>SUM(C20:D20)</f>
        <v>0</v>
      </c>
      <c r="F20" s="44"/>
    </row>
    <row r="21" spans="1:6" x14ac:dyDescent="0.3">
      <c r="A21" s="13"/>
      <c r="C21" s="31" t="s">
        <v>6</v>
      </c>
      <c r="D21"/>
      <c r="E21" s="31">
        <f>SUM(E14:E20)</f>
        <v>0</v>
      </c>
      <c r="F21" s="44"/>
    </row>
    <row r="22" spans="1:6" x14ac:dyDescent="0.3">
      <c r="A22" s="13"/>
      <c r="C22" s="25"/>
      <c r="D22" s="25"/>
      <c r="E22" s="25"/>
      <c r="F22" s="44"/>
    </row>
    <row r="23" spans="1:6" x14ac:dyDescent="0.3">
      <c r="A23" s="13"/>
      <c r="C23" s="32" t="s">
        <v>10</v>
      </c>
      <c r="D23" s="29"/>
      <c r="E23" s="27">
        <f>Total!M35</f>
        <v>0</v>
      </c>
      <c r="F23" s="44"/>
    </row>
    <row r="24" spans="1:6" x14ac:dyDescent="0.3">
      <c r="A24" s="13"/>
      <c r="B24" s="14"/>
      <c r="C24" s="30"/>
      <c r="D24" s="29"/>
      <c r="E24" s="24"/>
      <c r="F24" s="44"/>
    </row>
    <row r="25" spans="1:6" x14ac:dyDescent="0.3">
      <c r="A25" s="13"/>
      <c r="C25" s="33">
        <f>IF(E25=0,,"DIFFERENCE")</f>
        <v>0</v>
      </c>
      <c r="D25" s="32"/>
      <c r="E25" s="34">
        <f>E21-E23</f>
        <v>0</v>
      </c>
      <c r="F25" s="44"/>
    </row>
    <row r="26" spans="1:6" x14ac:dyDescent="0.3">
      <c r="A26" s="13"/>
      <c r="C26" s="30" t="s">
        <v>4</v>
      </c>
      <c r="D26" s="30"/>
      <c r="E26" s="21" t="e">
        <f>E25/E21</f>
        <v>#DIV/0!</v>
      </c>
      <c r="F26" s="44"/>
    </row>
    <row r="27" spans="1:6" x14ac:dyDescent="0.3">
      <c r="A27" s="7"/>
      <c r="C27" s="22"/>
      <c r="F27" s="38"/>
    </row>
    <row r="28" spans="1:6" x14ac:dyDescent="0.3">
      <c r="A28" s="35"/>
      <c r="B28" s="35"/>
      <c r="D28" s="35"/>
      <c r="E28" s="35"/>
      <c r="F28" s="38"/>
    </row>
    <row r="29" spans="1:6" x14ac:dyDescent="0.3">
      <c r="A29" s="7"/>
      <c r="F29" s="38"/>
    </row>
    <row r="30" spans="1:6" x14ac:dyDescent="0.3">
      <c r="A30" s="7"/>
      <c r="F30" s="38"/>
    </row>
    <row r="31" spans="1:6" x14ac:dyDescent="0.3">
      <c r="A31" s="7"/>
      <c r="F31" s="36"/>
    </row>
    <row r="32" spans="1:6" x14ac:dyDescent="0.3">
      <c r="A32" s="7"/>
      <c r="F32" s="36"/>
    </row>
    <row r="33" spans="1:6" x14ac:dyDescent="0.3">
      <c r="A33" s="7"/>
      <c r="F33" s="36"/>
    </row>
    <row r="34" spans="1:6" x14ac:dyDescent="0.3">
      <c r="A34" s="7"/>
      <c r="F34" s="36"/>
    </row>
    <row r="35" spans="1:6" x14ac:dyDescent="0.3">
      <c r="A35" s="7"/>
      <c r="F35" s="36"/>
    </row>
    <row r="36" spans="1:6" x14ac:dyDescent="0.3">
      <c r="A36" s="7"/>
      <c r="F36" s="36"/>
    </row>
    <row r="37" spans="1:6" x14ac:dyDescent="0.3">
      <c r="A37" s="7"/>
      <c r="F37" s="36"/>
    </row>
    <row r="38" spans="1:6" x14ac:dyDescent="0.3">
      <c r="A38" s="7"/>
      <c r="F38" s="36"/>
    </row>
    <row r="39" spans="1:6" x14ac:dyDescent="0.3">
      <c r="A39" s="7"/>
      <c r="F39" s="36"/>
    </row>
    <row r="40" spans="1:6" x14ac:dyDescent="0.3">
      <c r="A40" s="7"/>
      <c r="F40" s="36"/>
    </row>
    <row r="41" spans="1:6" x14ac:dyDescent="0.3">
      <c r="A41" s="7"/>
      <c r="F41" s="36"/>
    </row>
    <row r="42" spans="1:6" x14ac:dyDescent="0.3">
      <c r="A42" s="7"/>
      <c r="F42" s="36"/>
    </row>
    <row r="43" spans="1:6" x14ac:dyDescent="0.3">
      <c r="A43" s="7"/>
      <c r="F43" s="36"/>
    </row>
    <row r="44" spans="1:6" x14ac:dyDescent="0.3">
      <c r="A44" s="7"/>
      <c r="F44" s="36"/>
    </row>
    <row r="45" spans="1:6" x14ac:dyDescent="0.3">
      <c r="A45" s="7"/>
      <c r="F45" s="36"/>
    </row>
    <row r="46" spans="1:6" x14ac:dyDescent="0.3">
      <c r="A46" s="7"/>
      <c r="F46" s="36"/>
    </row>
    <row r="47" spans="1:6" x14ac:dyDescent="0.3">
      <c r="A47" s="7"/>
      <c r="F47" s="36"/>
    </row>
    <row r="48" spans="1:6" x14ac:dyDescent="0.3">
      <c r="A48" s="7"/>
      <c r="F48" s="36"/>
    </row>
    <row r="49" spans="1:6" x14ac:dyDescent="0.3">
      <c r="A49" s="7"/>
      <c r="F49" s="36"/>
    </row>
    <row r="50" spans="1:6" x14ac:dyDescent="0.3">
      <c r="A50" s="7"/>
      <c r="F50" s="36"/>
    </row>
    <row r="51" spans="1:6" x14ac:dyDescent="0.3">
      <c r="A51" s="7"/>
      <c r="F51" s="36"/>
    </row>
    <row r="52" spans="1:6" x14ac:dyDescent="0.3">
      <c r="A52" s="7"/>
      <c r="F52" s="36"/>
    </row>
    <row r="53" spans="1:6" x14ac:dyDescent="0.3">
      <c r="A53" s="7"/>
      <c r="F53" s="39"/>
    </row>
    <row r="54" spans="1:6" x14ac:dyDescent="0.3">
      <c r="A54" s="7"/>
      <c r="F54" s="36"/>
    </row>
    <row r="55" spans="1:6" x14ac:dyDescent="0.3">
      <c r="A55" s="7"/>
      <c r="F55" s="36"/>
    </row>
    <row r="56" spans="1:6" x14ac:dyDescent="0.3">
      <c r="A56" s="7"/>
      <c r="F56" s="36"/>
    </row>
    <row r="57" spans="1:6" x14ac:dyDescent="0.3">
      <c r="A57" s="7"/>
      <c r="F57" s="36"/>
    </row>
    <row r="58" spans="1:6" x14ac:dyDescent="0.3">
      <c r="A58" s="7"/>
      <c r="F58" s="36"/>
    </row>
    <row r="59" spans="1:6" x14ac:dyDescent="0.3">
      <c r="A59" s="7"/>
      <c r="F59" s="36"/>
    </row>
    <row r="60" spans="1:6" x14ac:dyDescent="0.3">
      <c r="A60" s="7"/>
      <c r="F60" s="36"/>
    </row>
    <row r="61" spans="1:6" x14ac:dyDescent="0.3">
      <c r="A61" s="7"/>
      <c r="F61" s="36"/>
    </row>
    <row r="62" spans="1:6" x14ac:dyDescent="0.3">
      <c r="A62" s="7"/>
      <c r="F62" s="36"/>
    </row>
    <row r="63" spans="1:6" x14ac:dyDescent="0.3">
      <c r="A63" s="7"/>
      <c r="F63" s="36"/>
    </row>
    <row r="64" spans="1:6" x14ac:dyDescent="0.3">
      <c r="A64" s="7"/>
      <c r="F64" s="36"/>
    </row>
    <row r="65" spans="1:6" x14ac:dyDescent="0.3">
      <c r="A65" s="7"/>
      <c r="F65" s="36"/>
    </row>
    <row r="66" spans="1:6" x14ac:dyDescent="0.3">
      <c r="A66" s="7"/>
      <c r="F66" s="36"/>
    </row>
    <row r="67" spans="1:6" x14ac:dyDescent="0.3">
      <c r="A67" s="7"/>
      <c r="F67" s="36"/>
    </row>
    <row r="68" spans="1:6" x14ac:dyDescent="0.3">
      <c r="A68" s="7"/>
      <c r="F68" s="36"/>
    </row>
    <row r="69" spans="1:6" x14ac:dyDescent="0.3">
      <c r="A69" s="7"/>
    </row>
    <row r="70" spans="1:6" x14ac:dyDescent="0.3">
      <c r="A70" s="7"/>
    </row>
    <row r="71" spans="1:6" x14ac:dyDescent="0.3">
      <c r="A71" s="7"/>
    </row>
    <row r="72" spans="1:6" x14ac:dyDescent="0.3">
      <c r="A72" s="7"/>
    </row>
    <row r="73" spans="1:6" x14ac:dyDescent="0.3">
      <c r="A73" s="7"/>
    </row>
    <row r="74" spans="1:6" x14ac:dyDescent="0.3">
      <c r="A74" s="7"/>
    </row>
  </sheetData>
  <sheetProtection password="C4BE" sheet="1" objects="1" scenarios="1" formatCells="0" formatColumns="0" insertColumns="0" insertRows="0" deleteColumns="0" deleteRows="0"/>
  <mergeCells count="2">
    <mergeCell ref="A1:F1"/>
    <mergeCell ref="A3:F3"/>
  </mergeCells>
  <pageMargins left="0.78740157480314965" right="0.78740157480314965" top="0.98425196850393704" bottom="0.98425196850393704" header="0.51181102362204722" footer="0.51181102362204722"/>
  <pageSetup paperSize="9" orientation="portrait" blackAndWhite="1" horizontalDpi="300" verticalDpi="300" r:id="rId1"/>
  <headerFooter alignWithMargins="0">
    <oddHeader>&amp;L&amp;"BDO Logo,Regular"&amp;24BDO</oddHeader>
  </headerFooter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E96E4C-C1B4-447A-A103-3086521ECFC9}">
  <dimension ref="A1:G74"/>
  <sheetViews>
    <sheetView workbookViewId="0">
      <selection sqref="A1:F1"/>
    </sheetView>
  </sheetViews>
  <sheetFormatPr defaultColWidth="9.140625" defaultRowHeight="15" x14ac:dyDescent="0.3"/>
  <cols>
    <col min="1" max="1" width="11.85546875" style="23" customWidth="1"/>
    <col min="2" max="2" width="29.7109375" style="7" bestFit="1" customWidth="1"/>
    <col min="3" max="5" width="11.85546875" style="7" customWidth="1"/>
    <col min="6" max="6" width="12.7109375" style="7" customWidth="1"/>
    <col min="7" max="7" width="35.7109375" style="7" customWidth="1"/>
    <col min="8" max="16384" width="9.140625" style="7"/>
  </cols>
  <sheetData>
    <row r="1" spans="1:7" ht="62.85" customHeight="1" x14ac:dyDescent="0.35">
      <c r="A1" s="312"/>
      <c r="B1" s="312"/>
      <c r="C1" s="312"/>
      <c r="D1" s="312"/>
      <c r="E1" s="312"/>
      <c r="F1" s="312"/>
    </row>
    <row r="2" spans="1:7" ht="42" customHeight="1" x14ac:dyDescent="0.35">
      <c r="A2" s="252"/>
      <c r="B2" s="252"/>
      <c r="C2" s="252"/>
      <c r="D2" s="252"/>
      <c r="E2" s="252"/>
      <c r="F2" s="252"/>
    </row>
    <row r="3" spans="1:7" ht="22.5" customHeight="1" x14ac:dyDescent="0.35">
      <c r="A3" s="311" t="s">
        <v>110</v>
      </c>
      <c r="B3" s="311"/>
      <c r="C3" s="311"/>
      <c r="D3" s="311"/>
      <c r="E3" s="311"/>
      <c r="F3" s="311"/>
    </row>
    <row r="5" spans="1:7" x14ac:dyDescent="0.3">
      <c r="D5" s="64" t="s">
        <v>72</v>
      </c>
      <c r="F5" s="36"/>
      <c r="G5" s="36"/>
    </row>
    <row r="6" spans="1:7" x14ac:dyDescent="0.3">
      <c r="A6" s="8" t="s">
        <v>3</v>
      </c>
      <c r="B6" s="9" t="s">
        <v>7</v>
      </c>
      <c r="C6" s="11" t="s">
        <v>5</v>
      </c>
      <c r="D6" s="11" t="s">
        <v>71</v>
      </c>
      <c r="E6" s="63" t="s">
        <v>70</v>
      </c>
      <c r="F6" s="11" t="s">
        <v>73</v>
      </c>
      <c r="G6" s="37" t="s">
        <v>29</v>
      </c>
    </row>
    <row r="7" spans="1:7" ht="15.75" thickBot="1" x14ac:dyDescent="0.35">
      <c r="A7" s="283" t="s">
        <v>42</v>
      </c>
      <c r="B7" s="284" t="str">
        <f>IFERROR(VLOOKUP($A7,Balance!$A$5:$L$999,2,FALSE),"")</f>
        <v/>
      </c>
      <c r="C7" s="121">
        <f>IFERROR(-VLOOKUP($A7,Balance!$A$5:$L$999,4,FALSE),0)</f>
        <v>0</v>
      </c>
      <c r="D7" s="121">
        <v>0</v>
      </c>
      <c r="E7" s="285">
        <f t="shared" ref="E7:E10" si="0">SUM(C7:D7)</f>
        <v>0</v>
      </c>
      <c r="F7" s="285">
        <f>+E7*0.25</f>
        <v>0</v>
      </c>
      <c r="G7" s="123" t="s">
        <v>74</v>
      </c>
    </row>
    <row r="8" spans="1:7" x14ac:dyDescent="0.3">
      <c r="A8" s="129" t="s">
        <v>42</v>
      </c>
      <c r="B8" s="42" t="s">
        <v>13</v>
      </c>
      <c r="C8" s="43">
        <v>0</v>
      </c>
      <c r="D8" s="43">
        <v>0</v>
      </c>
      <c r="E8" s="247">
        <f t="shared" si="0"/>
        <v>0</v>
      </c>
      <c r="F8" s="247">
        <f>+E8*0.25</f>
        <v>0</v>
      </c>
      <c r="G8" s="48"/>
    </row>
    <row r="9" spans="1:7" x14ac:dyDescent="0.3">
      <c r="A9" s="129" t="s">
        <v>42</v>
      </c>
      <c r="B9" s="42" t="s">
        <v>13</v>
      </c>
      <c r="C9" s="43">
        <v>0</v>
      </c>
      <c r="D9" s="43">
        <v>0</v>
      </c>
      <c r="E9" s="247">
        <f t="shared" si="0"/>
        <v>0</v>
      </c>
      <c r="F9" s="247">
        <f>+E9*0.25</f>
        <v>0</v>
      </c>
      <c r="G9" s="48"/>
    </row>
    <row r="10" spans="1:7" x14ac:dyDescent="0.3">
      <c r="A10" s="129" t="s">
        <v>42</v>
      </c>
      <c r="B10" s="42" t="s">
        <v>13</v>
      </c>
      <c r="C10" s="43">
        <v>0</v>
      </c>
      <c r="D10" s="43">
        <v>0</v>
      </c>
      <c r="E10" s="247">
        <f t="shared" si="0"/>
        <v>0</v>
      </c>
      <c r="F10" s="247">
        <f>+E10*0.25</f>
        <v>0</v>
      </c>
      <c r="G10" s="48"/>
    </row>
    <row r="11" spans="1:7" x14ac:dyDescent="0.3">
      <c r="A11" s="129" t="s">
        <v>42</v>
      </c>
      <c r="B11" s="42" t="s">
        <v>9</v>
      </c>
      <c r="C11" s="43">
        <v>0</v>
      </c>
      <c r="D11" s="43">
        <v>0</v>
      </c>
      <c r="E11" s="247">
        <f t="shared" ref="E11:E12" si="1">SUM(C11:D11)</f>
        <v>0</v>
      </c>
      <c r="F11" s="247">
        <f t="shared" ref="F11:F12" si="2">+E11*0.25</f>
        <v>0</v>
      </c>
      <c r="G11" s="48"/>
    </row>
    <row r="12" spans="1:7" x14ac:dyDescent="0.3">
      <c r="A12" s="129" t="s">
        <v>42</v>
      </c>
      <c r="B12" s="42" t="s">
        <v>13</v>
      </c>
      <c r="C12" s="43">
        <v>0</v>
      </c>
      <c r="D12" s="43">
        <v>0</v>
      </c>
      <c r="E12" s="247">
        <f t="shared" si="1"/>
        <v>0</v>
      </c>
      <c r="F12" s="247">
        <f t="shared" si="2"/>
        <v>0</v>
      </c>
      <c r="G12" s="48"/>
    </row>
    <row r="13" spans="1:7" x14ac:dyDescent="0.3">
      <c r="A13" s="13"/>
      <c r="C13" s="24"/>
      <c r="D13" s="26"/>
      <c r="E13" s="24"/>
      <c r="F13" s="44"/>
    </row>
    <row r="14" spans="1:7" x14ac:dyDescent="0.3">
      <c r="A14" s="9" t="s">
        <v>8</v>
      </c>
      <c r="C14" s="27"/>
      <c r="D14" s="27"/>
      <c r="E14" s="27">
        <f>SUM(E7:E13)</f>
        <v>0</v>
      </c>
      <c r="F14" s="44"/>
    </row>
    <row r="15" spans="1:7" x14ac:dyDescent="0.3">
      <c r="A15" s="13"/>
      <c r="B15" s="14"/>
      <c r="C15" s="27"/>
      <c r="D15" s="27"/>
      <c r="E15" s="27"/>
      <c r="F15" s="44"/>
    </row>
    <row r="16" spans="1:7" x14ac:dyDescent="0.3">
      <c r="A16" s="127" t="s">
        <v>24</v>
      </c>
      <c r="C16" s="25"/>
      <c r="D16"/>
      <c r="E16" s="30"/>
      <c r="F16" s="44"/>
    </row>
    <row r="17" spans="1:6" x14ac:dyDescent="0.3">
      <c r="A17" s="127" t="s">
        <v>12</v>
      </c>
      <c r="B17" s="22" t="s">
        <v>13</v>
      </c>
      <c r="C17" s="16" t="s">
        <v>33</v>
      </c>
      <c r="D17"/>
      <c r="E17" s="30"/>
      <c r="F17" s="44"/>
    </row>
    <row r="18" spans="1:6" x14ac:dyDescent="0.3">
      <c r="A18" s="129" t="s">
        <v>40</v>
      </c>
      <c r="B18" s="42" t="s">
        <v>13</v>
      </c>
      <c r="C18" s="43">
        <v>0</v>
      </c>
      <c r="D18"/>
      <c r="E18" s="24">
        <v>0</v>
      </c>
      <c r="F18" s="44"/>
    </row>
    <row r="19" spans="1:6" x14ac:dyDescent="0.3">
      <c r="A19" s="129" t="s">
        <v>40</v>
      </c>
      <c r="B19" s="42" t="s">
        <v>13</v>
      </c>
      <c r="C19" s="43">
        <v>0</v>
      </c>
      <c r="D19"/>
      <c r="E19" s="24">
        <f>SUM(C19:D19)</f>
        <v>0</v>
      </c>
      <c r="F19" s="44"/>
    </row>
    <row r="20" spans="1:6" x14ac:dyDescent="0.3">
      <c r="A20" s="129" t="s">
        <v>40</v>
      </c>
      <c r="B20" s="42" t="s">
        <v>13</v>
      </c>
      <c r="C20" s="43">
        <v>0</v>
      </c>
      <c r="D20"/>
      <c r="E20" s="24">
        <f>SUM(C20:D20)</f>
        <v>0</v>
      </c>
      <c r="F20" s="44"/>
    </row>
    <row r="21" spans="1:6" x14ac:dyDescent="0.3">
      <c r="A21" s="13"/>
      <c r="C21" s="31" t="s">
        <v>6</v>
      </c>
      <c r="D21"/>
      <c r="E21" s="31">
        <f>SUM(E14:E20)</f>
        <v>0</v>
      </c>
      <c r="F21" s="44"/>
    </row>
    <row r="22" spans="1:6" x14ac:dyDescent="0.3">
      <c r="A22" s="13"/>
      <c r="C22" s="25"/>
      <c r="D22" s="25"/>
      <c r="E22" s="25"/>
      <c r="F22" s="44"/>
    </row>
    <row r="23" spans="1:6" x14ac:dyDescent="0.3">
      <c r="A23" s="13"/>
      <c r="C23" s="32" t="s">
        <v>10</v>
      </c>
      <c r="D23" s="29"/>
      <c r="E23" s="27">
        <f>Total!N35</f>
        <v>0</v>
      </c>
      <c r="F23" s="44"/>
    </row>
    <row r="24" spans="1:6" x14ac:dyDescent="0.3">
      <c r="A24" s="13"/>
      <c r="B24" s="14"/>
      <c r="C24" s="30"/>
      <c r="D24" s="29"/>
      <c r="E24" s="24"/>
      <c r="F24" s="44"/>
    </row>
    <row r="25" spans="1:6" x14ac:dyDescent="0.3">
      <c r="A25" s="13"/>
      <c r="C25" s="33">
        <f>IF(E25=0,,"DIFFERENCE")</f>
        <v>0</v>
      </c>
      <c r="D25" s="32"/>
      <c r="E25" s="34">
        <f>E21-E23</f>
        <v>0</v>
      </c>
      <c r="F25" s="44"/>
    </row>
    <row r="26" spans="1:6" x14ac:dyDescent="0.3">
      <c r="A26" s="13"/>
      <c r="C26" s="30" t="s">
        <v>4</v>
      </c>
      <c r="D26" s="30"/>
      <c r="E26" s="21" t="e">
        <f>E25/E21</f>
        <v>#DIV/0!</v>
      </c>
      <c r="F26" s="44"/>
    </row>
    <row r="27" spans="1:6" x14ac:dyDescent="0.3">
      <c r="A27" s="7"/>
      <c r="C27" s="22"/>
      <c r="F27" s="38"/>
    </row>
    <row r="28" spans="1:6" x14ac:dyDescent="0.3">
      <c r="A28" s="35"/>
      <c r="B28" s="35"/>
      <c r="D28" s="35"/>
      <c r="E28" s="35"/>
      <c r="F28" s="38"/>
    </row>
    <row r="29" spans="1:6" x14ac:dyDescent="0.3">
      <c r="A29" s="7"/>
      <c r="F29" s="38"/>
    </row>
    <row r="30" spans="1:6" x14ac:dyDescent="0.3">
      <c r="A30" s="7"/>
      <c r="F30" s="38"/>
    </row>
    <row r="31" spans="1:6" x14ac:dyDescent="0.3">
      <c r="A31" s="7"/>
      <c r="F31" s="36"/>
    </row>
    <row r="32" spans="1:6" x14ac:dyDescent="0.3">
      <c r="A32" s="7"/>
      <c r="F32" s="36"/>
    </row>
    <row r="33" spans="1:6" x14ac:dyDescent="0.3">
      <c r="A33" s="7"/>
      <c r="F33" s="36"/>
    </row>
    <row r="34" spans="1:6" x14ac:dyDescent="0.3">
      <c r="A34" s="7"/>
      <c r="F34" s="36"/>
    </row>
    <row r="35" spans="1:6" x14ac:dyDescent="0.3">
      <c r="A35" s="7"/>
      <c r="F35" s="36"/>
    </row>
    <row r="36" spans="1:6" x14ac:dyDescent="0.3">
      <c r="A36" s="7"/>
      <c r="F36" s="36"/>
    </row>
    <row r="37" spans="1:6" x14ac:dyDescent="0.3">
      <c r="A37" s="7"/>
      <c r="F37" s="36"/>
    </row>
    <row r="38" spans="1:6" x14ac:dyDescent="0.3">
      <c r="A38" s="7"/>
      <c r="F38" s="36"/>
    </row>
    <row r="39" spans="1:6" x14ac:dyDescent="0.3">
      <c r="A39" s="7"/>
      <c r="F39" s="36"/>
    </row>
    <row r="40" spans="1:6" x14ac:dyDescent="0.3">
      <c r="A40" s="7"/>
      <c r="F40" s="36"/>
    </row>
    <row r="41" spans="1:6" x14ac:dyDescent="0.3">
      <c r="A41" s="7"/>
      <c r="F41" s="36"/>
    </row>
    <row r="42" spans="1:6" x14ac:dyDescent="0.3">
      <c r="A42" s="7"/>
      <c r="F42" s="36"/>
    </row>
    <row r="43" spans="1:6" x14ac:dyDescent="0.3">
      <c r="A43" s="7"/>
      <c r="F43" s="36"/>
    </row>
    <row r="44" spans="1:6" x14ac:dyDescent="0.3">
      <c r="A44" s="7"/>
      <c r="F44" s="36"/>
    </row>
    <row r="45" spans="1:6" x14ac:dyDescent="0.3">
      <c r="A45" s="7"/>
      <c r="F45" s="36"/>
    </row>
    <row r="46" spans="1:6" x14ac:dyDescent="0.3">
      <c r="A46" s="7"/>
      <c r="F46" s="36"/>
    </row>
    <row r="47" spans="1:6" x14ac:dyDescent="0.3">
      <c r="A47" s="7"/>
      <c r="F47" s="36"/>
    </row>
    <row r="48" spans="1:6" x14ac:dyDescent="0.3">
      <c r="A48" s="7"/>
      <c r="F48" s="36"/>
    </row>
    <row r="49" spans="1:6" x14ac:dyDescent="0.3">
      <c r="A49" s="7"/>
      <c r="F49" s="36"/>
    </row>
    <row r="50" spans="1:6" x14ac:dyDescent="0.3">
      <c r="A50" s="7"/>
      <c r="F50" s="36"/>
    </row>
    <row r="51" spans="1:6" x14ac:dyDescent="0.3">
      <c r="A51" s="7"/>
      <c r="F51" s="36"/>
    </row>
    <row r="52" spans="1:6" x14ac:dyDescent="0.3">
      <c r="A52" s="7"/>
      <c r="F52" s="36"/>
    </row>
    <row r="53" spans="1:6" x14ac:dyDescent="0.3">
      <c r="A53" s="7"/>
      <c r="F53" s="39"/>
    </row>
    <row r="54" spans="1:6" x14ac:dyDescent="0.3">
      <c r="A54" s="7"/>
      <c r="F54" s="36"/>
    </row>
    <row r="55" spans="1:6" x14ac:dyDescent="0.3">
      <c r="A55" s="7"/>
      <c r="F55" s="36"/>
    </row>
    <row r="56" spans="1:6" x14ac:dyDescent="0.3">
      <c r="A56" s="7"/>
      <c r="F56" s="36"/>
    </row>
    <row r="57" spans="1:6" x14ac:dyDescent="0.3">
      <c r="A57" s="7"/>
      <c r="F57" s="36"/>
    </row>
    <row r="58" spans="1:6" x14ac:dyDescent="0.3">
      <c r="A58" s="7"/>
      <c r="F58" s="36"/>
    </row>
    <row r="59" spans="1:6" x14ac:dyDescent="0.3">
      <c r="A59" s="7"/>
      <c r="F59" s="36"/>
    </row>
    <row r="60" spans="1:6" x14ac:dyDescent="0.3">
      <c r="A60" s="7"/>
      <c r="F60" s="36"/>
    </row>
    <row r="61" spans="1:6" x14ac:dyDescent="0.3">
      <c r="A61" s="7"/>
      <c r="F61" s="36"/>
    </row>
    <row r="62" spans="1:6" x14ac:dyDescent="0.3">
      <c r="A62" s="7"/>
      <c r="F62" s="36"/>
    </row>
    <row r="63" spans="1:6" x14ac:dyDescent="0.3">
      <c r="A63" s="7"/>
      <c r="F63" s="36"/>
    </row>
    <row r="64" spans="1:6" x14ac:dyDescent="0.3">
      <c r="A64" s="7"/>
      <c r="F64" s="36"/>
    </row>
    <row r="65" spans="1:6" x14ac:dyDescent="0.3">
      <c r="A65" s="7"/>
      <c r="F65" s="36"/>
    </row>
    <row r="66" spans="1:6" x14ac:dyDescent="0.3">
      <c r="A66" s="7"/>
      <c r="F66" s="36"/>
    </row>
    <row r="67" spans="1:6" x14ac:dyDescent="0.3">
      <c r="A67" s="7"/>
      <c r="F67" s="36"/>
    </row>
    <row r="68" spans="1:6" x14ac:dyDescent="0.3">
      <c r="A68" s="7"/>
      <c r="F68" s="36"/>
    </row>
    <row r="69" spans="1:6" x14ac:dyDescent="0.3">
      <c r="A69" s="7"/>
    </row>
    <row r="70" spans="1:6" x14ac:dyDescent="0.3">
      <c r="A70" s="7"/>
    </row>
    <row r="71" spans="1:6" x14ac:dyDescent="0.3">
      <c r="A71" s="7"/>
    </row>
    <row r="72" spans="1:6" x14ac:dyDescent="0.3">
      <c r="A72" s="7"/>
    </row>
    <row r="73" spans="1:6" x14ac:dyDescent="0.3">
      <c r="A73" s="7"/>
    </row>
    <row r="74" spans="1:6" x14ac:dyDescent="0.3">
      <c r="A74" s="7"/>
    </row>
  </sheetData>
  <sheetProtection formatCells="0" formatColumns="0" insertColumns="0" insertRows="0" deleteColumns="0" deleteRows="0"/>
  <mergeCells count="2">
    <mergeCell ref="A1:F1"/>
    <mergeCell ref="A3:F3"/>
  </mergeCells>
  <pageMargins left="0.78740157480314965" right="0.78740157480314965" top="0.98425196850393704" bottom="0.98425196850393704" header="0.51181102362204722" footer="0.51181102362204722"/>
  <pageSetup paperSize="9" orientation="portrait" blackAndWhite="1" horizontalDpi="300" verticalDpi="300" r:id="rId1"/>
  <headerFooter alignWithMargins="0">
    <oddHeader>&amp;L&amp;"BDO Logo,Regular"&amp;24BDO</oddHead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BDOTarget xmlns="E47EE262-6282-4C42-87D6-4CDCC1CD444B">_blank</BDOTarget>
    <BDODescription xmlns="E47EE262-6282-4C42-87D6-4CDCC1CD444B">Momsafstemning (kvartal og halvårlig)</BDODescription>
    <BDOIndex xmlns="E47EE262-6282-4C42-87D6-4CDCC1CD444B">11</BDOIndex>
    <BDOToolCategory xmlns="E47EE262-6282-4C42-87D6-4CDCC1CD444B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BDOPublicDoc" ma:contentTypeID="0x0101008BD0846BB6C34A64972B201F42A0547F00444803BCDC797E4EBA7A610505BB040D" ma:contentTypeVersion="" ma:contentTypeDescription="BDO Dokument Content Type til værktøjer" ma:contentTypeScope="" ma:versionID="e745b2dd22bf3de858ffd0e91a909f95">
  <xsd:schema xmlns:xsd="http://www.w3.org/2001/XMLSchema" xmlns:xs="http://www.w3.org/2001/XMLSchema" xmlns:p="http://schemas.microsoft.com/office/2006/metadata/properties" xmlns:ns2="E47EE262-6282-4C42-87D6-4CDCC1CD444B" targetNamespace="http://schemas.microsoft.com/office/2006/metadata/properties" ma:root="true" ma:fieldsID="49c34766b2e2a3df59bd306745f5c234" ns2:_="">
    <xsd:import namespace="E47EE262-6282-4C42-87D6-4CDCC1CD444B"/>
    <xsd:element name="properties">
      <xsd:complexType>
        <xsd:sequence>
          <xsd:element name="documentManagement">
            <xsd:complexType>
              <xsd:all>
                <xsd:element ref="ns2:BDOToolCategory" minOccurs="0"/>
                <xsd:element ref="ns2:BDOTarget" minOccurs="0"/>
                <xsd:element ref="ns2:BDOIndex" minOccurs="0"/>
                <xsd:element ref="ns2:BDODescription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7EE262-6282-4C42-87D6-4CDCC1CD444B" elementFormDefault="qualified">
    <xsd:import namespace="http://schemas.microsoft.com/office/2006/documentManagement/types"/>
    <xsd:import namespace="http://schemas.microsoft.com/office/infopath/2007/PartnerControls"/>
    <xsd:element name="BDOToolCategory" ma:index="8" nillable="true" ma:displayName="Kategori" ma:description="Angiv Kategori" ma:internalName="BDOToolCategory">
      <xsd:simpleType>
        <xsd:restriction base="dms:Choice"/>
      </xsd:simpleType>
    </xsd:element>
    <xsd:element name="BDOTarget" ma:index="9" nillable="true" ma:displayName="Target" ma:description="Angiv Target" ma:internalName="BDOTarget">
      <xsd:simpleType>
        <xsd:restriction base="dms:Choice">
          <xsd:enumeration value="_blank"/>
          <xsd:enumeration value="_self"/>
          <xsd:enumeration value="_parent"/>
          <xsd:enumeration value="_blank"/>
        </xsd:restriction>
      </xsd:simpleType>
    </xsd:element>
    <xsd:element name="BDOIndex" ma:index="10" nillable="true" ma:displayName="Index" ma:internalName="BDOIndex" ma:readOnly="false">
      <xsd:simpleType>
        <xsd:restriction base="dms:Unknown"/>
      </xsd:simpleType>
    </xsd:element>
    <xsd:element name="BDODescription" ma:index="11" ma:displayName="Beskrivelse" ma:description="" ma:internalName="BDODescription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5BE56EC-AAD6-4494-B7F0-692B7B3210C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27A4037-71D1-4C03-8404-BD9907A0A188}">
  <ds:schemaRefs>
    <ds:schemaRef ds:uri="http://schemas.microsoft.com/office/2006/metadata/properties"/>
    <ds:schemaRef ds:uri="http://schemas.microsoft.com/office/infopath/2007/PartnerControls"/>
    <ds:schemaRef ds:uri="E47EE262-6282-4C42-87D6-4CDCC1CD444B"/>
  </ds:schemaRefs>
</ds:datastoreItem>
</file>

<file path=customXml/itemProps3.xml><?xml version="1.0" encoding="utf-8"?>
<ds:datastoreItem xmlns:ds="http://schemas.openxmlformats.org/officeDocument/2006/customXml" ds:itemID="{4DCCA644-AACA-4F58-94B6-7097FBBE67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47EE262-6282-4C42-87D6-4CDCC1CD444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12</vt:i4>
      </vt:variant>
    </vt:vector>
  </HeadingPairs>
  <TitlesOfParts>
    <vt:vector size="23" baseType="lpstr">
      <vt:lpstr>Total</vt:lpstr>
      <vt:lpstr>Udgående</vt:lpstr>
      <vt:lpstr>Indgående</vt:lpstr>
      <vt:lpstr>Køb i udlandet varer</vt:lpstr>
      <vt:lpstr>Køb i udlandet ydelser</vt:lpstr>
      <vt:lpstr>Rubrik B1 varer</vt:lpstr>
      <vt:lpstr>Rubrik B2 varer</vt:lpstr>
      <vt:lpstr>Rubrik B ydelser</vt:lpstr>
      <vt:lpstr>Rubrik C</vt:lpstr>
      <vt:lpstr>Eksempel og vejledning</vt:lpstr>
      <vt:lpstr>Balance</vt:lpstr>
      <vt:lpstr>'Eksempel og vejledning'!Print_Area</vt:lpstr>
      <vt:lpstr>Total!Print_Area</vt:lpstr>
      <vt:lpstr>'Eksempel og vejledning'!Print_Titles</vt:lpstr>
      <vt:lpstr>Indgående!Print_Titles</vt:lpstr>
      <vt:lpstr>'Køb i udlandet varer'!Print_Titles</vt:lpstr>
      <vt:lpstr>'Køb i udlandet ydelser'!Print_Titles</vt:lpstr>
      <vt:lpstr>'Rubrik B ydelser'!Print_Titles</vt:lpstr>
      <vt:lpstr>'Rubrik B1 varer'!Print_Titles</vt:lpstr>
      <vt:lpstr>'Rubrik B2 varer'!Print_Titles</vt:lpstr>
      <vt:lpstr>'Rubrik C'!Print_Titles</vt:lpstr>
      <vt:lpstr>Total!Print_Titles</vt:lpstr>
      <vt:lpstr>Udgående!Print_Titles</vt:lpstr>
    </vt:vector>
  </TitlesOfParts>
  <Company>BDO ScanRevison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Momsafstemning</dc:title>
  <dc:creator>Mikael Hansen</dc:creator>
  <cp:lastModifiedBy>Jesper Drud</cp:lastModifiedBy>
  <cp:lastPrinted>2015-12-14T09:39:16Z</cp:lastPrinted>
  <dcterms:created xsi:type="dcterms:W3CDTF">1999-03-06T12:00:12Z</dcterms:created>
  <dcterms:modified xsi:type="dcterms:W3CDTF">2021-06-08T17:56:54Z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0x0101008BD0846BB6C34A64972B201F42A0547F00444803BCDC797E4EBA7A610505BB040D</vt:lpwstr>
  </property>
</Properties>
</file>