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doscanrevisionas-my.sharepoint.com/personal/mhy_bdo_dk/Documents/Skrivebord/"/>
    </mc:Choice>
  </mc:AlternateContent>
  <xr:revisionPtr revIDLastSave="0" documentId="8_{73D10E57-9949-418F-A150-AC4B50CDD1D7}" xr6:coauthVersionLast="47" xr6:coauthVersionMax="47" xr10:uidLastSave="{00000000-0000-0000-0000-000000000000}"/>
  <bookViews>
    <workbookView xWindow="25080" yWindow="-120" windowWidth="25440" windowHeight="15270" xr2:uid="{00000000-000D-0000-FFFF-FFFF00000000}"/>
  </bookViews>
  <sheets>
    <sheet name="Skema" sheetId="24" r:id="rId1"/>
    <sheet name="Eksempel" sheetId="26" r:id="rId2"/>
    <sheet name="satser" sheetId="2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8" i="26" l="1"/>
  <c r="J28" i="26" s="1"/>
  <c r="I27" i="26"/>
  <c r="J27" i="26" s="1"/>
  <c r="I26" i="26"/>
  <c r="I25" i="26"/>
  <c r="J25" i="26" s="1"/>
  <c r="I24" i="26"/>
  <c r="J24" i="26" s="1"/>
  <c r="I23" i="26"/>
  <c r="J23" i="26" s="1"/>
  <c r="I22" i="26"/>
  <c r="I21" i="26"/>
  <c r="J21" i="26" s="1"/>
  <c r="I20" i="26"/>
  <c r="J20" i="26" s="1"/>
  <c r="I19" i="26"/>
  <c r="J19" i="26" s="1"/>
  <c r="I18" i="26"/>
  <c r="I17" i="26"/>
  <c r="J17" i="26" s="1"/>
  <c r="I16" i="26"/>
  <c r="J16" i="26" s="1"/>
  <c r="I15" i="26"/>
  <c r="I14" i="26"/>
  <c r="I13" i="26"/>
  <c r="I12" i="26"/>
  <c r="C5" i="26"/>
  <c r="L24" i="26" s="1"/>
  <c r="C4" i="26"/>
  <c r="M25" i="26" s="1"/>
  <c r="C1" i="26"/>
  <c r="A1" i="26"/>
  <c r="C5" i="24"/>
  <c r="C4" i="24"/>
  <c r="M23" i="26" l="1"/>
  <c r="M26" i="26"/>
  <c r="L13" i="26"/>
  <c r="M19" i="26"/>
  <c r="M22" i="26"/>
  <c r="L27" i="26"/>
  <c r="M18" i="26"/>
  <c r="L23" i="26"/>
  <c r="L15" i="26"/>
  <c r="L19" i="26"/>
  <c r="I29" i="26"/>
  <c r="J15" i="26"/>
  <c r="J13" i="26"/>
  <c r="C6" i="26"/>
  <c r="J14" i="26"/>
  <c r="M14" i="26" s="1"/>
  <c r="M16" i="26"/>
  <c r="L17" i="26"/>
  <c r="J18" i="26"/>
  <c r="M20" i="26"/>
  <c r="L21" i="26"/>
  <c r="J22" i="26"/>
  <c r="M24" i="26"/>
  <c r="N24" i="26" s="1"/>
  <c r="L25" i="26"/>
  <c r="N25" i="26" s="1"/>
  <c r="J26" i="26"/>
  <c r="M28" i="26"/>
  <c r="L12" i="26"/>
  <c r="L16" i="26"/>
  <c r="L20" i="26"/>
  <c r="M27" i="26"/>
  <c r="L28" i="26"/>
  <c r="L14" i="26"/>
  <c r="M17" i="26"/>
  <c r="L18" i="26"/>
  <c r="M21" i="26"/>
  <c r="L22" i="26"/>
  <c r="L26" i="26"/>
  <c r="J12" i="26"/>
  <c r="I13" i="24"/>
  <c r="J13" i="24" s="1"/>
  <c r="I14" i="24"/>
  <c r="J14" i="24" s="1"/>
  <c r="I15" i="24"/>
  <c r="J15" i="24" s="1"/>
  <c r="I16" i="24"/>
  <c r="J16" i="24" s="1"/>
  <c r="I17" i="24"/>
  <c r="J17" i="24" s="1"/>
  <c r="I18" i="24"/>
  <c r="J18" i="24" s="1"/>
  <c r="I19" i="24"/>
  <c r="J19" i="24" s="1"/>
  <c r="I20" i="24"/>
  <c r="J20" i="24" s="1"/>
  <c r="I21" i="24"/>
  <c r="J21" i="24" s="1"/>
  <c r="I22" i="24"/>
  <c r="J22" i="24" s="1"/>
  <c r="I23" i="24"/>
  <c r="J23" i="24" s="1"/>
  <c r="I24" i="24"/>
  <c r="J24" i="24" s="1"/>
  <c r="I25" i="24"/>
  <c r="J25" i="24" s="1"/>
  <c r="I26" i="24"/>
  <c r="J26" i="24" s="1"/>
  <c r="I27" i="24"/>
  <c r="J27" i="24" s="1"/>
  <c r="I28" i="24"/>
  <c r="J28" i="24" s="1"/>
  <c r="I12" i="24"/>
  <c r="J12" i="24" s="1"/>
  <c r="N26" i="26" l="1"/>
  <c r="N22" i="26"/>
  <c r="M15" i="26"/>
  <c r="N15" i="26" s="1"/>
  <c r="N23" i="26"/>
  <c r="N19" i="26"/>
  <c r="N18" i="26"/>
  <c r="N27" i="26"/>
  <c r="M13" i="26"/>
  <c r="N13" i="26" s="1"/>
  <c r="N28" i="26"/>
  <c r="N20" i="26"/>
  <c r="N21" i="26"/>
  <c r="N14" i="26"/>
  <c r="N16" i="26"/>
  <c r="J29" i="26"/>
  <c r="L29" i="26"/>
  <c r="M12" i="26"/>
  <c r="N17" i="26"/>
  <c r="M25" i="24"/>
  <c r="C1" i="24"/>
  <c r="M28" i="24"/>
  <c r="L27" i="24"/>
  <c r="L26" i="24"/>
  <c r="M24" i="24"/>
  <c r="L24" i="24"/>
  <c r="L22" i="24"/>
  <c r="M21" i="24"/>
  <c r="L19" i="24"/>
  <c r="L18" i="24"/>
  <c r="M17" i="24"/>
  <c r="L16" i="24"/>
  <c r="L15" i="24"/>
  <c r="L12" i="24"/>
  <c r="C6" i="24"/>
  <c r="M14" i="24" s="1"/>
  <c r="A1" i="24"/>
  <c r="M23" i="24"/>
  <c r="M29" i="26" l="1"/>
  <c r="N12" i="26"/>
  <c r="N29" i="26" s="1"/>
  <c r="N24" i="24"/>
  <c r="M19" i="24"/>
  <c r="N19" i="24" s="1"/>
  <c r="L25" i="24"/>
  <c r="N25" i="24" s="1"/>
  <c r="M22" i="24"/>
  <c r="N22" i="24" s="1"/>
  <c r="M16" i="24"/>
  <c r="N16" i="24" s="1"/>
  <c r="M15" i="24"/>
  <c r="N15" i="24" s="1"/>
  <c r="M13" i="24"/>
  <c r="M12" i="24"/>
  <c r="N12" i="24" s="1"/>
  <c r="I29" i="24"/>
  <c r="L14" i="24"/>
  <c r="N14" i="24" s="1"/>
  <c r="L17" i="24"/>
  <c r="N17" i="24" s="1"/>
  <c r="M18" i="24"/>
  <c r="L21" i="24"/>
  <c r="N21" i="24" s="1"/>
  <c r="M26" i="24"/>
  <c r="N26" i="24" s="1"/>
  <c r="M20" i="24"/>
  <c r="L28" i="24"/>
  <c r="N28" i="24" s="1"/>
  <c r="M27" i="24"/>
  <c r="N27" i="24" s="1"/>
  <c r="L20" i="24"/>
  <c r="L23" i="24"/>
  <c r="N23" i="24" s="1"/>
  <c r="L13" i="24"/>
  <c r="N13" i="24" l="1"/>
  <c r="J29" i="24"/>
  <c r="M29" i="24"/>
  <c r="N18" i="24"/>
  <c r="L29" i="24"/>
  <c r="N20" i="24"/>
  <c r="N29" i="24" l="1"/>
</calcChain>
</file>

<file path=xl/sharedStrings.xml><?xml version="1.0" encoding="utf-8"?>
<sst xmlns="http://schemas.openxmlformats.org/spreadsheetml/2006/main" count="68" uniqueCount="39">
  <si>
    <t>Beløb</t>
  </si>
  <si>
    <t>TOTAL</t>
  </si>
  <si>
    <t>Hjemkomst</t>
  </si>
  <si>
    <t>Rejsetid</t>
  </si>
  <si>
    <t>Døgn</t>
  </si>
  <si>
    <t>Timer</t>
  </si>
  <si>
    <t>Total</t>
  </si>
  <si>
    <t>Afrejse</t>
  </si>
  <si>
    <t>Formål (by)</t>
  </si>
  <si>
    <t>Godkendelse:</t>
  </si>
  <si>
    <t>Dato:</t>
  </si>
  <si>
    <t>Kost og småfornødenheder / døgn</t>
  </si>
  <si>
    <t>Logi</t>
  </si>
  <si>
    <t>Kost</t>
  </si>
  <si>
    <t>Hans Hansen</t>
  </si>
  <si>
    <t>9999 X-by</t>
  </si>
  <si>
    <t>Messe i Hannover</t>
  </si>
  <si>
    <t>OBS! Der kan ikke udbetales godtgørelse for rejser under 24 timer.</t>
  </si>
  <si>
    <t>Godk.:</t>
  </si>
  <si>
    <t>Besøg hos forhandler Y, Skagen og forhandler Z, Brønderslev</t>
  </si>
  <si>
    <t>Besøg hos forhandler H, Grenå og forhandler R, Aarhus</t>
  </si>
  <si>
    <t>Logi / døgn</t>
  </si>
  <si>
    <t>Rundtur til forhandlere på Lolland og Sydsjælland (AA, BB, DD)</t>
  </si>
  <si>
    <t>Navn</t>
  </si>
  <si>
    <t>Adresse</t>
  </si>
  <si>
    <t xml:space="preserve">CPR: </t>
  </si>
  <si>
    <t xml:space="preserve">Lønperiode: </t>
  </si>
  <si>
    <t>xxxxxx-xxxx</t>
  </si>
  <si>
    <t>Måned xxxx</t>
  </si>
  <si>
    <t>Postnummer og by</t>
  </si>
  <si>
    <t>Kl.</t>
  </si>
  <si>
    <t>Dato</t>
  </si>
  <si>
    <t>Kost og småfornødenheder pr. time (tilsluttende rejsedag)</t>
  </si>
  <si>
    <t>År</t>
  </si>
  <si>
    <t>Satser</t>
  </si>
  <si>
    <t>Lærkevej 4</t>
  </si>
  <si>
    <t>123456-7890</t>
  </si>
  <si>
    <t>Anders Andersen</t>
  </si>
  <si>
    <t>August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</si>
</sst>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_ * #,##0_ ;_ * \-#,##0_ ;_ * &quot;-&quot;??_ ;_ @_ "/>
    <numFmt numFmtId="166" formatCode="####0"/>
    <numFmt numFmtId="167" formatCode="@*."/>
    <numFmt numFmtId="168" formatCode="hh:mm;@"/>
  </numFmts>
  <fonts count="8" x14ac:knownFonts="1">
    <font>
      <sz val="10"/>
      <name val="Times New Roman"/>
      <family val="1"/>
    </font>
    <font>
      <sz val="10"/>
      <name val="Times New Roman"/>
      <family val="1"/>
    </font>
    <font>
      <sz val="10"/>
      <name val="Trebuchet MS"/>
      <family val="2"/>
    </font>
    <font>
      <b/>
      <sz val="10"/>
      <name val="Trebuchet MS"/>
      <family val="2"/>
    </font>
    <font>
      <b/>
      <sz val="8"/>
      <name val="Trebuchet MS"/>
      <family val="2"/>
    </font>
    <font>
      <sz val="8"/>
      <name val="Trebuchet MS"/>
      <family val="2"/>
    </font>
    <font>
      <b/>
      <sz val="12"/>
      <name val="Trebuchet MS"/>
      <family val="2"/>
    </font>
    <font>
      <sz val="12"/>
      <name val="Trebuchet MS"/>
      <family val="2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1" fillId="0" borderId="0" applyFill="0" applyBorder="0" applyAlignment="0" applyProtection="0"/>
  </cellStyleXfs>
  <cellXfs count="77">
    <xf numFmtId="0" fontId="0" fillId="0" borderId="0" xfId="0"/>
    <xf numFmtId="164" fontId="2" fillId="0" borderId="0" xfId="1" applyFont="1"/>
    <xf numFmtId="164" fontId="3" fillId="0" borderId="0" xfId="1" applyFont="1"/>
    <xf numFmtId="164" fontId="2" fillId="0" borderId="0" xfId="1" applyFont="1" applyBorder="1"/>
    <xf numFmtId="0" fontId="2" fillId="0" borderId="0" xfId="0" applyFont="1"/>
    <xf numFmtId="164" fontId="4" fillId="0" borderId="0" xfId="1" applyFont="1"/>
    <xf numFmtId="164" fontId="4" fillId="0" borderId="0" xfId="1" applyFont="1" applyBorder="1"/>
    <xf numFmtId="164" fontId="5" fillId="0" borderId="0" xfId="1" applyFont="1"/>
    <xf numFmtId="164" fontId="5" fillId="0" borderId="0" xfId="1" applyFont="1" applyBorder="1"/>
    <xf numFmtId="164" fontId="5" fillId="0" borderId="1" xfId="1" applyFont="1" applyBorder="1"/>
    <xf numFmtId="164" fontId="5" fillId="0" borderId="3" xfId="1" applyFont="1" applyBorder="1"/>
    <xf numFmtId="164" fontId="5" fillId="0" borderId="0" xfId="1" applyFont="1" applyFill="1" applyBorder="1" applyAlignment="1">
      <alignment horizontal="center"/>
    </xf>
    <xf numFmtId="164" fontId="5" fillId="0" borderId="4" xfId="1" applyFont="1" applyBorder="1"/>
    <xf numFmtId="164" fontId="4" fillId="0" borderId="5" xfId="1" applyFont="1" applyBorder="1"/>
    <xf numFmtId="164" fontId="4" fillId="0" borderId="0" xfId="1" applyFont="1" applyFill="1" applyBorder="1"/>
    <xf numFmtId="164" fontId="4" fillId="0" borderId="5" xfId="1" applyFont="1" applyBorder="1" applyAlignment="1">
      <alignment horizontal="center"/>
    </xf>
    <xf numFmtId="164" fontId="4" fillId="0" borderId="6" xfId="1" applyFont="1" applyBorder="1" applyAlignment="1">
      <alignment horizontal="center"/>
    </xf>
    <xf numFmtId="166" fontId="5" fillId="0" borderId="0" xfId="1" applyNumberFormat="1" applyFont="1" applyBorder="1"/>
    <xf numFmtId="0" fontId="5" fillId="0" borderId="0" xfId="0" applyFont="1"/>
    <xf numFmtId="164" fontId="5" fillId="0" borderId="7" xfId="1" applyFont="1" applyBorder="1"/>
    <xf numFmtId="164" fontId="4" fillId="2" borderId="8" xfId="1" applyFont="1" applyFill="1" applyBorder="1" applyAlignment="1">
      <alignment horizontal="center"/>
    </xf>
    <xf numFmtId="167" fontId="5" fillId="0" borderId="0" xfId="1" applyNumberFormat="1" applyFont="1"/>
    <xf numFmtId="164" fontId="7" fillId="0" borderId="0" xfId="1" applyFont="1"/>
    <xf numFmtId="164" fontId="7" fillId="0" borderId="0" xfId="1" applyFont="1" applyFill="1"/>
    <xf numFmtId="164" fontId="2" fillId="0" borderId="5" xfId="1" applyFont="1" applyBorder="1"/>
    <xf numFmtId="164" fontId="2" fillId="0" borderId="12" xfId="1" applyFont="1" applyBorder="1"/>
    <xf numFmtId="164" fontId="5" fillId="0" borderId="13" xfId="1" applyFont="1" applyBorder="1"/>
    <xf numFmtId="164" fontId="4" fillId="0" borderId="8" xfId="1" applyFont="1" applyBorder="1" applyAlignment="1">
      <alignment horizontal="center"/>
    </xf>
    <xf numFmtId="164" fontId="4" fillId="0" borderId="14" xfId="1" applyFont="1" applyBorder="1"/>
    <xf numFmtId="166" fontId="5" fillId="3" borderId="7" xfId="1" applyNumberFormat="1" applyFont="1" applyFill="1" applyBorder="1" applyAlignment="1" applyProtection="1">
      <alignment wrapText="1"/>
      <protection locked="0"/>
    </xf>
    <xf numFmtId="166" fontId="5" fillId="3" borderId="7" xfId="1" applyNumberFormat="1" applyFont="1" applyFill="1" applyBorder="1" applyProtection="1">
      <protection locked="0"/>
    </xf>
    <xf numFmtId="164" fontId="4" fillId="0" borderId="0" xfId="1" applyFont="1" applyBorder="1" applyAlignment="1">
      <alignment horizontal="center"/>
    </xf>
    <xf numFmtId="164" fontId="2" fillId="3" borderId="0" xfId="1" applyFont="1" applyFill="1" applyBorder="1" applyAlignment="1" applyProtection="1">
      <alignment horizontal="left"/>
      <protection locked="0"/>
    </xf>
    <xf numFmtId="164" fontId="2" fillId="3" borderId="3" xfId="1" applyFont="1" applyFill="1" applyBorder="1" applyAlignment="1" applyProtection="1">
      <alignment horizontal="left"/>
      <protection locked="0"/>
    </xf>
    <xf numFmtId="164" fontId="5" fillId="3" borderId="1" xfId="1" applyFont="1" applyFill="1" applyBorder="1" applyAlignment="1" applyProtection="1">
      <protection locked="0"/>
    </xf>
    <xf numFmtId="164" fontId="5" fillId="3" borderId="4" xfId="1" applyFont="1" applyFill="1" applyBorder="1" applyAlignment="1" applyProtection="1">
      <protection locked="0"/>
    </xf>
    <xf numFmtId="164" fontId="5" fillId="3" borderId="1" xfId="1" applyFont="1" applyFill="1" applyBorder="1" applyAlignment="1" applyProtection="1">
      <alignment horizontal="left"/>
      <protection locked="0"/>
    </xf>
    <xf numFmtId="14" fontId="5" fillId="3" borderId="7" xfId="1" applyNumberFormat="1" applyFont="1" applyFill="1" applyBorder="1" applyProtection="1">
      <protection locked="0"/>
    </xf>
    <xf numFmtId="20" fontId="5" fillId="3" borderId="7" xfId="1" applyNumberFormat="1" applyFont="1" applyFill="1" applyBorder="1" applyProtection="1">
      <protection locked="0"/>
    </xf>
    <xf numFmtId="2" fontId="5" fillId="0" borderId="7" xfId="1" applyNumberFormat="1" applyFont="1" applyBorder="1" applyAlignment="1">
      <alignment horizontal="right"/>
    </xf>
    <xf numFmtId="4" fontId="5" fillId="0" borderId="7" xfId="1" applyNumberFormat="1" applyFont="1" applyBorder="1" applyAlignment="1">
      <alignment horizontal="right"/>
    </xf>
    <xf numFmtId="164" fontId="5" fillId="3" borderId="15" xfId="1" applyFont="1" applyFill="1" applyBorder="1" applyProtection="1">
      <protection locked="0"/>
    </xf>
    <xf numFmtId="14" fontId="5" fillId="3" borderId="15" xfId="1" applyNumberFormat="1" applyFont="1" applyFill="1" applyBorder="1" applyProtection="1">
      <protection locked="0"/>
    </xf>
    <xf numFmtId="164" fontId="6" fillId="0" borderId="10" xfId="1" applyFont="1" applyFill="1" applyBorder="1" applyAlignment="1" applyProtection="1"/>
    <xf numFmtId="0" fontId="6" fillId="0" borderId="9" xfId="1" applyNumberFormat="1" applyFont="1" applyBorder="1" applyAlignment="1" applyProtection="1"/>
    <xf numFmtId="0" fontId="6" fillId="0" borderId="10" xfId="1" applyNumberFormat="1" applyFont="1" applyBorder="1" applyAlignment="1" applyProtection="1"/>
    <xf numFmtId="49" fontId="6" fillId="0" borderId="10" xfId="1" applyNumberFormat="1" applyFont="1" applyFill="1" applyBorder="1" applyAlignment="1" applyProtection="1"/>
    <xf numFmtId="0" fontId="6" fillId="0" borderId="10" xfId="1" applyNumberFormat="1" applyFont="1" applyFill="1" applyBorder="1" applyAlignment="1" applyProtection="1"/>
    <xf numFmtId="0" fontId="6" fillId="0" borderId="11" xfId="1" applyNumberFormat="1" applyFont="1" applyBorder="1" applyAlignment="1" applyProtection="1"/>
    <xf numFmtId="0" fontId="6" fillId="0" borderId="0" xfId="1" applyNumberFormat="1" applyFont="1" applyFill="1" applyBorder="1" applyAlignment="1" applyProtection="1"/>
    <xf numFmtId="49" fontId="6" fillId="0" borderId="0" xfId="1" applyNumberFormat="1" applyFont="1" applyFill="1" applyBorder="1" applyAlignment="1" applyProtection="1"/>
    <xf numFmtId="0" fontId="4" fillId="0" borderId="0" xfId="1" applyNumberFormat="1" applyFont="1" applyAlignment="1" applyProtection="1"/>
    <xf numFmtId="164" fontId="4" fillId="0" borderId="0" xfId="1" applyFont="1" applyBorder="1" applyProtection="1"/>
    <xf numFmtId="164" fontId="5" fillId="0" borderId="0" xfId="1" applyFont="1" applyProtection="1"/>
    <xf numFmtId="164" fontId="5" fillId="0" borderId="0" xfId="1" applyFont="1" applyBorder="1" applyProtection="1"/>
    <xf numFmtId="168" fontId="5" fillId="0" borderId="0" xfId="1" applyNumberFormat="1" applyFont="1"/>
    <xf numFmtId="0" fontId="3" fillId="0" borderId="0" xfId="0" applyFont="1"/>
    <xf numFmtId="0" fontId="5" fillId="0" borderId="0" xfId="1" applyNumberFormat="1" applyFont="1" applyProtection="1"/>
    <xf numFmtId="165" fontId="5" fillId="0" borderId="0" xfId="1" applyNumberFormat="1" applyFont="1" applyFill="1" applyProtection="1"/>
    <xf numFmtId="164" fontId="5" fillId="3" borderId="2" xfId="1" applyFont="1" applyFill="1" applyBorder="1" applyAlignment="1" applyProtection="1">
      <alignment horizontal="left"/>
      <protection locked="0"/>
    </xf>
    <xf numFmtId="164" fontId="3" fillId="3" borderId="16" xfId="1" applyFont="1" applyFill="1" applyBorder="1" applyAlignment="1" applyProtection="1">
      <alignment horizontal="left"/>
      <protection locked="0"/>
    </xf>
    <xf numFmtId="164" fontId="3" fillId="3" borderId="17" xfId="1" applyFont="1" applyFill="1" applyBorder="1" applyAlignment="1" applyProtection="1">
      <alignment horizontal="left"/>
      <protection locked="0"/>
    </xf>
    <xf numFmtId="164" fontId="3" fillId="3" borderId="18" xfId="1" applyFont="1" applyFill="1" applyBorder="1" applyAlignment="1" applyProtection="1">
      <alignment horizontal="left"/>
      <protection locked="0"/>
    </xf>
    <xf numFmtId="164" fontId="5" fillId="3" borderId="1" xfId="1" applyFont="1" applyFill="1" applyBorder="1" applyAlignment="1" applyProtection="1">
      <alignment horizontal="left"/>
      <protection locked="0"/>
    </xf>
    <xf numFmtId="164" fontId="5" fillId="3" borderId="0" xfId="1" applyFont="1" applyFill="1" applyBorder="1" applyAlignment="1" applyProtection="1">
      <alignment horizontal="left"/>
      <protection locked="0"/>
    </xf>
    <xf numFmtId="164" fontId="5" fillId="3" borderId="3" xfId="1" applyFont="1" applyFill="1" applyBorder="1" applyAlignment="1" applyProtection="1">
      <alignment horizontal="left"/>
      <protection locked="0"/>
    </xf>
    <xf numFmtId="49" fontId="5" fillId="3" borderId="5" xfId="1" applyNumberFormat="1" applyFont="1" applyFill="1" applyBorder="1" applyAlignment="1" applyProtection="1">
      <alignment horizontal="left"/>
      <protection locked="0"/>
    </xf>
    <xf numFmtId="49" fontId="5" fillId="3" borderId="12" xfId="1" applyNumberFormat="1" applyFont="1" applyFill="1" applyBorder="1" applyAlignment="1" applyProtection="1">
      <alignment horizontal="left"/>
      <protection locked="0"/>
    </xf>
    <xf numFmtId="164" fontId="4" fillId="0" borderId="2" xfId="1" applyFont="1" applyBorder="1" applyAlignment="1">
      <alignment horizontal="center"/>
    </xf>
    <xf numFmtId="164" fontId="4" fillId="0" borderId="0" xfId="1" applyFont="1" applyBorder="1" applyAlignment="1">
      <alignment horizontal="center"/>
    </xf>
    <xf numFmtId="164" fontId="4" fillId="4" borderId="9" xfId="1" applyFont="1" applyFill="1" applyBorder="1" applyAlignment="1">
      <alignment horizontal="left"/>
    </xf>
    <xf numFmtId="164" fontId="4" fillId="4" borderId="10" xfId="1" applyFont="1" applyFill="1" applyBorder="1" applyAlignment="1">
      <alignment horizontal="left"/>
    </xf>
    <xf numFmtId="164" fontId="4" fillId="4" borderId="11" xfId="1" applyFont="1" applyFill="1" applyBorder="1" applyAlignment="1">
      <alignment horizontal="left"/>
    </xf>
    <xf numFmtId="164" fontId="4" fillId="0" borderId="16" xfId="1" applyFont="1" applyBorder="1" applyAlignment="1">
      <alignment horizontal="center"/>
    </xf>
    <xf numFmtId="164" fontId="4" fillId="0" borderId="17" xfId="1" applyFont="1" applyBorder="1" applyAlignment="1">
      <alignment horizontal="center"/>
    </xf>
    <xf numFmtId="164" fontId="4" fillId="0" borderId="18" xfId="1" applyFont="1" applyBorder="1" applyAlignment="1">
      <alignment horizontal="center"/>
    </xf>
    <xf numFmtId="14" fontId="5" fillId="3" borderId="2" xfId="1" applyNumberFormat="1" applyFont="1" applyFill="1" applyBorder="1" applyAlignment="1" applyProtection="1">
      <alignment horizontal="left"/>
      <protection locked="0"/>
    </xf>
  </cellXfs>
  <cellStyles count="2">
    <cellStyle name="Komma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1"/>
  <sheetViews>
    <sheetView tabSelected="1" workbookViewId="0">
      <selection activeCell="C3" sqref="C3"/>
    </sheetView>
  </sheetViews>
  <sheetFormatPr defaultColWidth="37.33203125" defaultRowHeight="15" x14ac:dyDescent="0.3"/>
  <cols>
    <col min="1" max="1" width="55.1640625" style="1" customWidth="1"/>
    <col min="2" max="2" width="2" style="3" customWidth="1"/>
    <col min="3" max="3" width="10.83203125" style="1" customWidth="1"/>
    <col min="4" max="4" width="8.33203125" style="1" customWidth="1"/>
    <col min="5" max="5" width="2" style="3" customWidth="1"/>
    <col min="6" max="6" width="10.83203125" style="1" customWidth="1"/>
    <col min="7" max="7" width="8.33203125" style="1" customWidth="1"/>
    <col min="8" max="8" width="2" style="3" customWidth="1"/>
    <col min="9" max="9" width="8.33203125" style="4" customWidth="1"/>
    <col min="10" max="10" width="7.83203125" style="1" customWidth="1"/>
    <col min="11" max="11" width="2" style="3" customWidth="1"/>
    <col min="12" max="13" width="10" style="1" customWidth="1"/>
    <col min="14" max="14" width="11.83203125" style="1" customWidth="1"/>
    <col min="15" max="15" width="37.33203125" style="1"/>
    <col min="23" max="16384" width="37.33203125" style="1"/>
  </cols>
  <sheetData>
    <row r="1" spans="1:22" s="22" customFormat="1" ht="18.75" thickBot="1" x14ac:dyDescent="0.4">
      <c r="A1" s="44" t="str">
        <f>"Rejsegodtgørelse " &amp;L4</f>
        <v>Rejsegodtgørelse Navn</v>
      </c>
      <c r="B1" s="45"/>
      <c r="C1" s="43" t="str">
        <f>M8</f>
        <v>Måned xxxx</v>
      </c>
      <c r="D1" s="43"/>
      <c r="E1" s="46"/>
      <c r="F1" s="46"/>
      <c r="G1" s="46"/>
      <c r="H1" s="47"/>
      <c r="I1" s="47"/>
      <c r="J1" s="45"/>
      <c r="K1" s="45"/>
      <c r="L1" s="45"/>
      <c r="M1" s="45"/>
      <c r="N1" s="48"/>
      <c r="P1"/>
      <c r="Q1"/>
      <c r="R1"/>
      <c r="S1"/>
      <c r="T1"/>
      <c r="U1"/>
      <c r="V1"/>
    </row>
    <row r="2" spans="1:22" s="23" customFormat="1" ht="6" customHeight="1" x14ac:dyDescent="0.35">
      <c r="A2" s="49"/>
      <c r="B2" s="49"/>
      <c r="C2" s="50"/>
      <c r="D2" s="50"/>
      <c r="E2" s="50"/>
      <c r="F2" s="50"/>
      <c r="G2" s="50"/>
      <c r="H2" s="49"/>
      <c r="I2" s="49"/>
      <c r="J2" s="49"/>
      <c r="K2" s="49"/>
      <c r="L2" s="49"/>
      <c r="M2" s="49"/>
      <c r="N2" s="49"/>
      <c r="P2"/>
      <c r="Q2"/>
      <c r="R2"/>
      <c r="S2"/>
      <c r="T2"/>
      <c r="U2"/>
      <c r="V2"/>
    </row>
    <row r="3" spans="1:22" ht="15" customHeight="1" thickBot="1" x14ac:dyDescent="0.35">
      <c r="A3" s="51" t="s">
        <v>34</v>
      </c>
      <c r="B3" s="52"/>
      <c r="C3" s="57">
        <v>2024</v>
      </c>
      <c r="D3" s="53"/>
      <c r="E3" s="54"/>
      <c r="F3" s="53"/>
      <c r="G3" s="53"/>
      <c r="H3" s="54"/>
      <c r="I3" s="53"/>
      <c r="J3" s="53"/>
      <c r="K3" s="54"/>
      <c r="L3" s="53"/>
      <c r="M3" s="53"/>
      <c r="N3" s="53"/>
    </row>
    <row r="4" spans="1:22" ht="15" customHeight="1" x14ac:dyDescent="0.3">
      <c r="A4" s="21" t="s">
        <v>11</v>
      </c>
      <c r="B4" s="8"/>
      <c r="C4" s="58">
        <f>VLOOKUP(C3,satser!A2:C8,2)</f>
        <v>574</v>
      </c>
      <c r="D4" s="7"/>
      <c r="E4" s="8"/>
      <c r="H4" s="1"/>
      <c r="I4" s="1"/>
      <c r="K4" s="1"/>
      <c r="L4" s="60" t="s">
        <v>23</v>
      </c>
      <c r="M4" s="61"/>
      <c r="N4" s="62"/>
    </row>
    <row r="5" spans="1:22" ht="15" customHeight="1" x14ac:dyDescent="0.3">
      <c r="A5" s="21" t="s">
        <v>21</v>
      </c>
      <c r="B5" s="8"/>
      <c r="C5" s="58">
        <f>VLOOKUP(C3,satser!A2:C8,3)</f>
        <v>246</v>
      </c>
      <c r="D5" s="7"/>
      <c r="E5" s="8"/>
      <c r="H5" s="1"/>
      <c r="I5" s="1"/>
      <c r="K5" s="1"/>
      <c r="L5" s="63" t="s">
        <v>24</v>
      </c>
      <c r="M5" s="64"/>
      <c r="N5" s="65"/>
    </row>
    <row r="6" spans="1:22" ht="15" customHeight="1" x14ac:dyDescent="0.3">
      <c r="A6" s="21" t="s">
        <v>32</v>
      </c>
      <c r="B6" s="8"/>
      <c r="C6" s="7">
        <f>C4/24</f>
        <v>23.916666666666668</v>
      </c>
      <c r="D6" s="7"/>
      <c r="E6" s="8"/>
      <c r="H6" s="1"/>
      <c r="I6" s="1"/>
      <c r="K6" s="1"/>
      <c r="L6" s="36" t="s">
        <v>29</v>
      </c>
      <c r="M6" s="32"/>
      <c r="N6" s="33"/>
    </row>
    <row r="7" spans="1:22" ht="15" customHeight="1" x14ac:dyDescent="0.3">
      <c r="B7" s="1"/>
      <c r="E7" s="8"/>
      <c r="H7" s="1"/>
      <c r="I7" s="1"/>
      <c r="K7" s="1"/>
      <c r="L7" s="34" t="s">
        <v>25</v>
      </c>
      <c r="M7" s="64" t="s">
        <v>27</v>
      </c>
      <c r="N7" s="65"/>
    </row>
    <row r="8" spans="1:22" ht="15" customHeight="1" thickBot="1" x14ac:dyDescent="0.35">
      <c r="A8" s="5" t="s">
        <v>17</v>
      </c>
      <c r="B8" s="8"/>
      <c r="C8" s="7"/>
      <c r="D8" s="7"/>
      <c r="E8" s="8"/>
      <c r="H8" s="1"/>
      <c r="I8" s="1"/>
      <c r="K8" s="1"/>
      <c r="L8" s="35" t="s">
        <v>26</v>
      </c>
      <c r="M8" s="66" t="s">
        <v>28</v>
      </c>
      <c r="N8" s="67"/>
    </row>
    <row r="9" spans="1:22" ht="15" customHeight="1" x14ac:dyDescent="0.3">
      <c r="B9" s="8"/>
      <c r="C9" s="7"/>
      <c r="D9" s="7"/>
      <c r="E9" s="8"/>
      <c r="F9" s="7"/>
      <c r="G9" s="7"/>
      <c r="H9" s="8"/>
      <c r="I9" s="7"/>
      <c r="J9" s="7"/>
      <c r="K9" s="8"/>
      <c r="L9" s="7"/>
      <c r="M9" s="7"/>
      <c r="N9" s="7"/>
    </row>
    <row r="10" spans="1:22" ht="15.75" thickBot="1" x14ac:dyDescent="0.35">
      <c r="A10" s="5"/>
      <c r="B10" s="6"/>
      <c r="C10" s="68" t="s">
        <v>7</v>
      </c>
      <c r="D10" s="68"/>
      <c r="E10" s="31"/>
      <c r="F10" s="68" t="s">
        <v>2</v>
      </c>
      <c r="G10" s="68"/>
      <c r="H10" s="31"/>
      <c r="I10" s="68" t="s">
        <v>3</v>
      </c>
      <c r="J10" s="68"/>
      <c r="K10" s="31"/>
      <c r="L10" s="68" t="s">
        <v>0</v>
      </c>
      <c r="M10" s="68"/>
      <c r="N10" s="69"/>
    </row>
    <row r="11" spans="1:22" ht="15.75" thickBot="1" x14ac:dyDescent="0.35">
      <c r="A11" s="13" t="s">
        <v>8</v>
      </c>
      <c r="B11" s="6"/>
      <c r="C11" s="13" t="s">
        <v>31</v>
      </c>
      <c r="D11" s="13" t="s">
        <v>30</v>
      </c>
      <c r="E11" s="6"/>
      <c r="F11" s="13" t="s">
        <v>31</v>
      </c>
      <c r="G11" s="13" t="s">
        <v>30</v>
      </c>
      <c r="H11" s="14"/>
      <c r="I11" s="13" t="s">
        <v>4</v>
      </c>
      <c r="J11" s="13" t="s">
        <v>5</v>
      </c>
      <c r="K11" s="6"/>
      <c r="L11" s="15" t="s">
        <v>12</v>
      </c>
      <c r="M11" s="16" t="s">
        <v>13</v>
      </c>
      <c r="N11" s="27" t="s">
        <v>6</v>
      </c>
    </row>
    <row r="12" spans="1:22" x14ac:dyDescent="0.3">
      <c r="A12" s="29"/>
      <c r="B12" s="17"/>
      <c r="C12" s="37">
        <v>44986</v>
      </c>
      <c r="D12" s="38">
        <v>0.41666666666666669</v>
      </c>
      <c r="E12" s="18"/>
      <c r="F12" s="37">
        <v>44988</v>
      </c>
      <c r="G12" s="38">
        <v>0.20833333333333334</v>
      </c>
      <c r="H12" s="8"/>
      <c r="I12" s="40">
        <f>IF(F12&gt;=C12,IF(G12&gt;=D12,F12-C12,F12-C12-1),"FEJL!")</f>
        <v>1</v>
      </c>
      <c r="J12" s="39">
        <f>IF(I12="FEJL!","0,00",((IF(I12&gt;0,IF(G12-D12&lt;0,G12+1-D12,G12-D12),0))*24))</f>
        <v>18.999999999999996</v>
      </c>
      <c r="K12" s="8"/>
      <c r="L12" s="19">
        <f>IF(I12&lt;&gt;"FEJL!",I12*$C$5,0)</f>
        <v>246</v>
      </c>
      <c r="M12" s="26">
        <f>IF(I12&lt;&gt;"FEJL!",$C$4*I12+IF(I12&gt;0,J12*$C$6,0),0)</f>
        <v>1028.4166666666665</v>
      </c>
      <c r="N12" s="28">
        <f>SUM(L12:M12)</f>
        <v>1274.4166666666665</v>
      </c>
    </row>
    <row r="13" spans="1:22" x14ac:dyDescent="0.3">
      <c r="A13" s="30"/>
      <c r="B13" s="17"/>
      <c r="C13" s="37">
        <v>44986</v>
      </c>
      <c r="D13" s="38">
        <v>0.41666666666666669</v>
      </c>
      <c r="E13" s="18"/>
      <c r="F13" s="37">
        <v>44988</v>
      </c>
      <c r="G13" s="38">
        <v>0.5625</v>
      </c>
      <c r="H13" s="8"/>
      <c r="I13" s="40">
        <f t="shared" ref="I13:I28" si="0">IF(F13&gt;=C13,IF(G13&gt;=D13,F13-C13,F13-C13-1),"FEJL!")</f>
        <v>2</v>
      </c>
      <c r="J13" s="39">
        <f t="shared" ref="J13:J28" si="1">IF(I13="FEJL!","0,00",((IF(I13&gt;0,IF(G13-D13&lt;0,G13+1-D13,G13-D13),0))*24))</f>
        <v>3.4999999999999996</v>
      </c>
      <c r="K13" s="8"/>
      <c r="L13" s="19">
        <f t="shared" ref="L13:L28" si="2">IF(I13&lt;&gt;"FEJL!",I13*$C$5,0)</f>
        <v>492</v>
      </c>
      <c r="M13" s="26">
        <f t="shared" ref="M13:M28" si="3">IF(I13&lt;&gt;"FEJL!",$C$4*I13+IF(I13&gt;0,J13*$C$6,0),0)</f>
        <v>1231.7083333333333</v>
      </c>
      <c r="N13" s="28">
        <f t="shared" ref="N13:N28" si="4">SUM(L13:M13)</f>
        <v>1723.7083333333333</v>
      </c>
    </row>
    <row r="14" spans="1:22" x14ac:dyDescent="0.3">
      <c r="A14" s="30"/>
      <c r="B14" s="17"/>
      <c r="C14" s="37">
        <v>44986</v>
      </c>
      <c r="D14" s="38">
        <v>0.41666666666666669</v>
      </c>
      <c r="E14" s="18"/>
      <c r="F14" s="37">
        <v>44990</v>
      </c>
      <c r="G14" s="38">
        <v>0.5625</v>
      </c>
      <c r="H14" s="8"/>
      <c r="I14" s="40">
        <f t="shared" si="0"/>
        <v>4</v>
      </c>
      <c r="J14" s="39">
        <f t="shared" si="1"/>
        <v>3.4999999999999996</v>
      </c>
      <c r="K14" s="8"/>
      <c r="L14" s="19">
        <f t="shared" si="2"/>
        <v>984</v>
      </c>
      <c r="M14" s="26">
        <f t="shared" si="3"/>
        <v>2379.7083333333335</v>
      </c>
      <c r="N14" s="28">
        <f t="shared" si="4"/>
        <v>3363.7083333333335</v>
      </c>
    </row>
    <row r="15" spans="1:22" x14ac:dyDescent="0.3">
      <c r="A15" s="30"/>
      <c r="B15" s="17"/>
      <c r="C15" s="37"/>
      <c r="D15" s="38"/>
      <c r="E15" s="18"/>
      <c r="F15" s="37"/>
      <c r="G15" s="38"/>
      <c r="H15" s="8"/>
      <c r="I15" s="40">
        <f t="shared" si="0"/>
        <v>0</v>
      </c>
      <c r="J15" s="39">
        <f t="shared" si="1"/>
        <v>0</v>
      </c>
      <c r="K15" s="8"/>
      <c r="L15" s="19">
        <f t="shared" si="2"/>
        <v>0</v>
      </c>
      <c r="M15" s="26">
        <f t="shared" si="3"/>
        <v>0</v>
      </c>
      <c r="N15" s="28">
        <f t="shared" si="4"/>
        <v>0</v>
      </c>
    </row>
    <row r="16" spans="1:22" x14ac:dyDescent="0.3">
      <c r="A16" s="30"/>
      <c r="B16" s="17"/>
      <c r="C16" s="37"/>
      <c r="D16" s="38"/>
      <c r="E16" s="18"/>
      <c r="F16" s="37"/>
      <c r="G16" s="38"/>
      <c r="H16" s="8"/>
      <c r="I16" s="40">
        <f t="shared" si="0"/>
        <v>0</v>
      </c>
      <c r="J16" s="39">
        <f t="shared" si="1"/>
        <v>0</v>
      </c>
      <c r="K16" s="8"/>
      <c r="L16" s="19">
        <f t="shared" si="2"/>
        <v>0</v>
      </c>
      <c r="M16" s="26">
        <f t="shared" si="3"/>
        <v>0</v>
      </c>
      <c r="N16" s="28">
        <f t="shared" si="4"/>
        <v>0</v>
      </c>
    </row>
    <row r="17" spans="1:14" x14ac:dyDescent="0.3">
      <c r="A17" s="30"/>
      <c r="B17" s="17"/>
      <c r="C17" s="37"/>
      <c r="D17" s="38"/>
      <c r="E17" s="18"/>
      <c r="F17" s="37"/>
      <c r="G17" s="38"/>
      <c r="H17" s="8"/>
      <c r="I17" s="40">
        <f t="shared" si="0"/>
        <v>0</v>
      </c>
      <c r="J17" s="39">
        <f t="shared" si="1"/>
        <v>0</v>
      </c>
      <c r="K17" s="8"/>
      <c r="L17" s="19">
        <f t="shared" si="2"/>
        <v>0</v>
      </c>
      <c r="M17" s="26">
        <f t="shared" si="3"/>
        <v>0</v>
      </c>
      <c r="N17" s="28">
        <f t="shared" si="4"/>
        <v>0</v>
      </c>
    </row>
    <row r="18" spans="1:14" x14ac:dyDescent="0.3">
      <c r="A18" s="30"/>
      <c r="B18" s="17"/>
      <c r="C18" s="37"/>
      <c r="D18" s="38"/>
      <c r="E18" s="18"/>
      <c r="F18" s="37"/>
      <c r="G18" s="38"/>
      <c r="H18" s="8"/>
      <c r="I18" s="40">
        <f t="shared" si="0"/>
        <v>0</v>
      </c>
      <c r="J18" s="39">
        <f t="shared" si="1"/>
        <v>0</v>
      </c>
      <c r="K18" s="8"/>
      <c r="L18" s="19">
        <f t="shared" si="2"/>
        <v>0</v>
      </c>
      <c r="M18" s="26">
        <f t="shared" si="3"/>
        <v>0</v>
      </c>
      <c r="N18" s="28">
        <f t="shared" si="4"/>
        <v>0</v>
      </c>
    </row>
    <row r="19" spans="1:14" hidden="1" x14ac:dyDescent="0.3">
      <c r="A19" s="30"/>
      <c r="B19" s="17"/>
      <c r="C19" s="37"/>
      <c r="D19" s="38"/>
      <c r="E19" s="18"/>
      <c r="F19" s="37"/>
      <c r="G19" s="38"/>
      <c r="H19" s="8"/>
      <c r="I19" s="40">
        <f t="shared" si="0"/>
        <v>0</v>
      </c>
      <c r="J19" s="39">
        <f t="shared" si="1"/>
        <v>0</v>
      </c>
      <c r="K19" s="8"/>
      <c r="L19" s="19">
        <f t="shared" si="2"/>
        <v>0</v>
      </c>
      <c r="M19" s="26">
        <f t="shared" si="3"/>
        <v>0</v>
      </c>
      <c r="N19" s="28">
        <f t="shared" si="4"/>
        <v>0</v>
      </c>
    </row>
    <row r="20" spans="1:14" hidden="1" x14ac:dyDescent="0.3">
      <c r="A20" s="30"/>
      <c r="B20" s="17"/>
      <c r="C20" s="37"/>
      <c r="D20" s="38"/>
      <c r="E20" s="18"/>
      <c r="F20" s="37"/>
      <c r="G20" s="38"/>
      <c r="H20" s="8"/>
      <c r="I20" s="40">
        <f t="shared" si="0"/>
        <v>0</v>
      </c>
      <c r="J20" s="39">
        <f t="shared" si="1"/>
        <v>0</v>
      </c>
      <c r="K20" s="8"/>
      <c r="L20" s="19">
        <f t="shared" si="2"/>
        <v>0</v>
      </c>
      <c r="M20" s="26">
        <f t="shared" si="3"/>
        <v>0</v>
      </c>
      <c r="N20" s="28">
        <f t="shared" si="4"/>
        <v>0</v>
      </c>
    </row>
    <row r="21" spans="1:14" hidden="1" x14ac:dyDescent="0.3">
      <c r="A21" s="30"/>
      <c r="B21" s="17"/>
      <c r="C21" s="37"/>
      <c r="D21" s="38"/>
      <c r="E21" s="18"/>
      <c r="F21" s="37"/>
      <c r="G21" s="38"/>
      <c r="H21" s="8"/>
      <c r="I21" s="40">
        <f t="shared" si="0"/>
        <v>0</v>
      </c>
      <c r="J21" s="39">
        <f t="shared" si="1"/>
        <v>0</v>
      </c>
      <c r="K21" s="8"/>
      <c r="L21" s="19">
        <f t="shared" si="2"/>
        <v>0</v>
      </c>
      <c r="M21" s="26">
        <f t="shared" si="3"/>
        <v>0</v>
      </c>
      <c r="N21" s="28">
        <f t="shared" si="4"/>
        <v>0</v>
      </c>
    </row>
    <row r="22" spans="1:14" hidden="1" x14ac:dyDescent="0.3">
      <c r="A22" s="30"/>
      <c r="B22" s="17"/>
      <c r="C22" s="37"/>
      <c r="D22" s="38"/>
      <c r="E22" s="18"/>
      <c r="F22" s="37"/>
      <c r="G22" s="38"/>
      <c r="H22" s="8"/>
      <c r="I22" s="40">
        <f t="shared" si="0"/>
        <v>0</v>
      </c>
      <c r="J22" s="39">
        <f t="shared" si="1"/>
        <v>0</v>
      </c>
      <c r="K22" s="8"/>
      <c r="L22" s="19">
        <f t="shared" si="2"/>
        <v>0</v>
      </c>
      <c r="M22" s="26">
        <f t="shared" si="3"/>
        <v>0</v>
      </c>
      <c r="N22" s="28">
        <f t="shared" si="4"/>
        <v>0</v>
      </c>
    </row>
    <row r="23" spans="1:14" x14ac:dyDescent="0.3">
      <c r="A23" s="30"/>
      <c r="B23" s="17"/>
      <c r="C23" s="37"/>
      <c r="D23" s="38"/>
      <c r="E23" s="18"/>
      <c r="F23" s="37"/>
      <c r="G23" s="38"/>
      <c r="H23" s="8"/>
      <c r="I23" s="40">
        <f t="shared" si="0"/>
        <v>0</v>
      </c>
      <c r="J23" s="39">
        <f t="shared" si="1"/>
        <v>0</v>
      </c>
      <c r="K23" s="8"/>
      <c r="L23" s="19">
        <f t="shared" si="2"/>
        <v>0</v>
      </c>
      <c r="M23" s="26">
        <f t="shared" si="3"/>
        <v>0</v>
      </c>
      <c r="N23" s="28">
        <f t="shared" si="4"/>
        <v>0</v>
      </c>
    </row>
    <row r="24" spans="1:14" x14ac:dyDescent="0.3">
      <c r="A24" s="30"/>
      <c r="B24" s="17"/>
      <c r="C24" s="37"/>
      <c r="D24" s="38"/>
      <c r="E24" s="18"/>
      <c r="F24" s="37"/>
      <c r="G24" s="38"/>
      <c r="H24" s="8"/>
      <c r="I24" s="40">
        <f t="shared" si="0"/>
        <v>0</v>
      </c>
      <c r="J24" s="39">
        <f t="shared" si="1"/>
        <v>0</v>
      </c>
      <c r="K24" s="8"/>
      <c r="L24" s="19">
        <f t="shared" si="2"/>
        <v>0</v>
      </c>
      <c r="M24" s="26">
        <f t="shared" si="3"/>
        <v>0</v>
      </c>
      <c r="N24" s="28">
        <f t="shared" si="4"/>
        <v>0</v>
      </c>
    </row>
    <row r="25" spans="1:14" x14ac:dyDescent="0.3">
      <c r="A25" s="30"/>
      <c r="B25" s="17"/>
      <c r="C25" s="37"/>
      <c r="D25" s="38"/>
      <c r="E25" s="18"/>
      <c r="F25" s="37"/>
      <c r="G25" s="38"/>
      <c r="H25" s="8"/>
      <c r="I25" s="40">
        <f t="shared" si="0"/>
        <v>0</v>
      </c>
      <c r="J25" s="39">
        <f t="shared" si="1"/>
        <v>0</v>
      </c>
      <c r="K25" s="8"/>
      <c r="L25" s="19">
        <f t="shared" si="2"/>
        <v>0</v>
      </c>
      <c r="M25" s="26">
        <f t="shared" si="3"/>
        <v>0</v>
      </c>
      <c r="N25" s="28">
        <f t="shared" si="4"/>
        <v>0</v>
      </c>
    </row>
    <row r="26" spans="1:14" x14ac:dyDescent="0.3">
      <c r="A26" s="30"/>
      <c r="B26" s="17"/>
      <c r="C26" s="37"/>
      <c r="D26" s="38"/>
      <c r="E26" s="18"/>
      <c r="F26" s="37"/>
      <c r="G26" s="38"/>
      <c r="H26" s="8"/>
      <c r="I26" s="40">
        <f t="shared" si="0"/>
        <v>0</v>
      </c>
      <c r="J26" s="39">
        <f t="shared" si="1"/>
        <v>0</v>
      </c>
      <c r="K26" s="8"/>
      <c r="L26" s="19">
        <f t="shared" si="2"/>
        <v>0</v>
      </c>
      <c r="M26" s="26">
        <f t="shared" si="3"/>
        <v>0</v>
      </c>
      <c r="N26" s="28">
        <f t="shared" si="4"/>
        <v>0</v>
      </c>
    </row>
    <row r="27" spans="1:14" x14ac:dyDescent="0.3">
      <c r="A27" s="30"/>
      <c r="B27" s="17"/>
      <c r="C27" s="37"/>
      <c r="D27" s="38"/>
      <c r="E27" s="18"/>
      <c r="F27" s="37"/>
      <c r="G27" s="38"/>
      <c r="H27" s="8"/>
      <c r="I27" s="40">
        <f t="shared" si="0"/>
        <v>0</v>
      </c>
      <c r="J27" s="39">
        <f t="shared" si="1"/>
        <v>0</v>
      </c>
      <c r="K27" s="8"/>
      <c r="L27" s="19">
        <f t="shared" si="2"/>
        <v>0</v>
      </c>
      <c r="M27" s="26">
        <f t="shared" si="3"/>
        <v>0</v>
      </c>
      <c r="N27" s="28">
        <f t="shared" si="4"/>
        <v>0</v>
      </c>
    </row>
    <row r="28" spans="1:14" ht="15.75" thickBot="1" x14ac:dyDescent="0.35">
      <c r="A28" s="41"/>
      <c r="B28" s="8"/>
      <c r="C28" s="42"/>
      <c r="D28" s="38"/>
      <c r="E28" s="18"/>
      <c r="F28" s="42"/>
      <c r="G28" s="38"/>
      <c r="H28" s="8"/>
      <c r="I28" s="40">
        <f t="shared" si="0"/>
        <v>0</v>
      </c>
      <c r="J28" s="39">
        <f t="shared" si="1"/>
        <v>0</v>
      </c>
      <c r="K28" s="8"/>
      <c r="L28" s="19">
        <f t="shared" si="2"/>
        <v>0</v>
      </c>
      <c r="M28" s="26">
        <f t="shared" si="3"/>
        <v>0</v>
      </c>
      <c r="N28" s="28">
        <f t="shared" si="4"/>
        <v>0</v>
      </c>
    </row>
    <row r="29" spans="1:14" ht="18" customHeight="1" thickBot="1" x14ac:dyDescent="0.35">
      <c r="A29" s="70" t="s">
        <v>1</v>
      </c>
      <c r="B29" s="71"/>
      <c r="C29" s="71"/>
      <c r="D29" s="71"/>
      <c r="E29" s="71"/>
      <c r="F29" s="71"/>
      <c r="G29" s="72"/>
      <c r="H29" s="11"/>
      <c r="I29" s="20">
        <f>SUM(I12:I28)</f>
        <v>7</v>
      </c>
      <c r="J29" s="20">
        <f>SUM(J12:J28)</f>
        <v>25.999999999999996</v>
      </c>
      <c r="K29" s="11"/>
      <c r="L29" s="20">
        <f>SUM(L12:L28)</f>
        <v>1722</v>
      </c>
      <c r="M29" s="20">
        <f>SUM(M12:M28)</f>
        <v>4639.8333333333339</v>
      </c>
      <c r="N29" s="20">
        <f>SUM(N12:N28)</f>
        <v>6361.8333333333339</v>
      </c>
    </row>
    <row r="30" spans="1:14" ht="18" customHeight="1" thickBot="1" x14ac:dyDescent="0.35">
      <c r="A30" s="7"/>
      <c r="B30" s="8"/>
      <c r="C30" s="7"/>
      <c r="D30" s="7"/>
      <c r="E30" s="8"/>
      <c r="F30" s="7"/>
      <c r="G30" s="7"/>
      <c r="H30" s="8"/>
      <c r="I30" s="7"/>
      <c r="J30" s="7"/>
      <c r="K30" s="8"/>
      <c r="L30" s="7"/>
      <c r="M30" s="7"/>
      <c r="N30" s="7"/>
    </row>
    <row r="31" spans="1:14" ht="18" customHeight="1" x14ac:dyDescent="0.3">
      <c r="B31" s="1"/>
      <c r="C31" s="7"/>
      <c r="D31" s="7"/>
      <c r="E31" s="8"/>
      <c r="F31" s="7"/>
      <c r="G31" s="7"/>
      <c r="H31" s="8"/>
      <c r="I31" s="73" t="s">
        <v>9</v>
      </c>
      <c r="J31" s="74"/>
      <c r="K31" s="74"/>
      <c r="L31" s="74"/>
      <c r="M31" s="74"/>
      <c r="N31" s="75"/>
    </row>
    <row r="32" spans="1:14" x14ac:dyDescent="0.3">
      <c r="B32" s="1"/>
      <c r="C32" s="7"/>
      <c r="D32" s="7"/>
      <c r="E32" s="8"/>
      <c r="F32" s="7"/>
      <c r="G32" s="7"/>
      <c r="H32" s="8"/>
      <c r="I32" s="9" t="s">
        <v>10</v>
      </c>
      <c r="J32" s="76"/>
      <c r="K32" s="76"/>
      <c r="L32" s="76"/>
      <c r="M32" s="8"/>
      <c r="N32" s="10"/>
    </row>
    <row r="33" spans="2:14" x14ac:dyDescent="0.3">
      <c r="B33" s="1"/>
      <c r="C33" s="7"/>
      <c r="D33" s="7"/>
      <c r="E33" s="8"/>
      <c r="F33" s="7"/>
      <c r="G33" s="7"/>
      <c r="H33" s="8"/>
      <c r="I33" s="9"/>
      <c r="J33" s="8"/>
      <c r="K33" s="8"/>
      <c r="L33" s="8"/>
      <c r="M33" s="8"/>
      <c r="N33" s="10"/>
    </row>
    <row r="34" spans="2:14" x14ac:dyDescent="0.3">
      <c r="B34" s="1"/>
      <c r="C34" s="7"/>
      <c r="D34" s="7"/>
      <c r="E34" s="8"/>
      <c r="F34" s="7"/>
      <c r="G34" s="55"/>
      <c r="H34" s="8"/>
      <c r="I34" s="9" t="s">
        <v>18</v>
      </c>
      <c r="J34" s="59"/>
      <c r="K34" s="59"/>
      <c r="L34" s="59"/>
      <c r="M34" s="59"/>
      <c r="N34" s="10"/>
    </row>
    <row r="35" spans="2:14" ht="15.75" thickBot="1" x14ac:dyDescent="0.35">
      <c r="B35" s="1"/>
      <c r="I35" s="12"/>
      <c r="J35" s="24"/>
      <c r="K35" s="24"/>
      <c r="L35" s="24"/>
      <c r="M35" s="24"/>
      <c r="N35" s="25"/>
    </row>
    <row r="36" spans="2:14" x14ac:dyDescent="0.3">
      <c r="I36" s="1"/>
      <c r="L36" s="2"/>
    </row>
    <row r="37" spans="2:14" x14ac:dyDescent="0.3">
      <c r="I37" s="1"/>
    </row>
    <row r="38" spans="2:14" x14ac:dyDescent="0.3">
      <c r="I38" s="1"/>
    </row>
    <row r="39" spans="2:14" x14ac:dyDescent="0.3">
      <c r="I39" s="1"/>
    </row>
    <row r="40" spans="2:14" x14ac:dyDescent="0.3">
      <c r="I40" s="1"/>
    </row>
    <row r="41" spans="2:14" x14ac:dyDescent="0.3">
      <c r="I41" s="1"/>
    </row>
    <row r="42" spans="2:14" x14ac:dyDescent="0.3">
      <c r="I42" s="1"/>
    </row>
    <row r="43" spans="2:14" x14ac:dyDescent="0.3">
      <c r="I43" s="1"/>
    </row>
    <row r="44" spans="2:14" x14ac:dyDescent="0.3">
      <c r="I44" s="1"/>
    </row>
    <row r="45" spans="2:14" x14ac:dyDescent="0.3">
      <c r="I45" s="1"/>
    </row>
    <row r="46" spans="2:14" x14ac:dyDescent="0.3">
      <c r="I46" s="1"/>
    </row>
    <row r="47" spans="2:14" x14ac:dyDescent="0.3">
      <c r="I47" s="1"/>
    </row>
    <row r="48" spans="2:14" x14ac:dyDescent="0.3">
      <c r="I48" s="1"/>
    </row>
    <row r="49" spans="9:9" x14ac:dyDescent="0.3">
      <c r="I49" s="1"/>
    </row>
    <row r="50" spans="9:9" x14ac:dyDescent="0.3">
      <c r="I50" s="1"/>
    </row>
    <row r="51" spans="9:9" x14ac:dyDescent="0.3">
      <c r="I51" s="1"/>
    </row>
    <row r="52" spans="9:9" x14ac:dyDescent="0.3">
      <c r="I52" s="1"/>
    </row>
    <row r="53" spans="9:9" x14ac:dyDescent="0.3">
      <c r="I53" s="1"/>
    </row>
    <row r="54" spans="9:9" x14ac:dyDescent="0.3">
      <c r="I54" s="1"/>
    </row>
    <row r="55" spans="9:9" x14ac:dyDescent="0.3">
      <c r="I55" s="1"/>
    </row>
    <row r="56" spans="9:9" x14ac:dyDescent="0.3">
      <c r="I56" s="1"/>
    </row>
    <row r="57" spans="9:9" x14ac:dyDescent="0.3">
      <c r="I57" s="1"/>
    </row>
    <row r="58" spans="9:9" x14ac:dyDescent="0.3">
      <c r="I58" s="1"/>
    </row>
    <row r="59" spans="9:9" x14ac:dyDescent="0.3">
      <c r="I59" s="1"/>
    </row>
    <row r="60" spans="9:9" x14ac:dyDescent="0.3">
      <c r="I60" s="1"/>
    </row>
    <row r="61" spans="9:9" x14ac:dyDescent="0.3">
      <c r="I61" s="1"/>
    </row>
    <row r="62" spans="9:9" x14ac:dyDescent="0.3">
      <c r="I62" s="1"/>
    </row>
    <row r="63" spans="9:9" x14ac:dyDescent="0.3">
      <c r="I63" s="1"/>
    </row>
    <row r="64" spans="9:9" x14ac:dyDescent="0.3">
      <c r="I64" s="1"/>
    </row>
    <row r="65" spans="9:9" x14ac:dyDescent="0.3">
      <c r="I65" s="1"/>
    </row>
    <row r="66" spans="9:9" x14ac:dyDescent="0.3">
      <c r="I66" s="1"/>
    </row>
    <row r="67" spans="9:9" x14ac:dyDescent="0.3">
      <c r="I67" s="1"/>
    </row>
    <row r="68" spans="9:9" x14ac:dyDescent="0.3">
      <c r="I68" s="1"/>
    </row>
    <row r="69" spans="9:9" x14ac:dyDescent="0.3">
      <c r="I69" s="1"/>
    </row>
    <row r="70" spans="9:9" x14ac:dyDescent="0.3">
      <c r="I70" s="1"/>
    </row>
    <row r="71" spans="9:9" x14ac:dyDescent="0.3">
      <c r="I71" s="1"/>
    </row>
    <row r="72" spans="9:9" x14ac:dyDescent="0.3">
      <c r="I72" s="1"/>
    </row>
    <row r="73" spans="9:9" x14ac:dyDescent="0.3">
      <c r="I73" s="1"/>
    </row>
    <row r="74" spans="9:9" x14ac:dyDescent="0.3">
      <c r="I74" s="1"/>
    </row>
    <row r="75" spans="9:9" x14ac:dyDescent="0.3">
      <c r="I75" s="1"/>
    </row>
    <row r="76" spans="9:9" x14ac:dyDescent="0.3">
      <c r="I76" s="1"/>
    </row>
    <row r="77" spans="9:9" x14ac:dyDescent="0.3">
      <c r="I77" s="1"/>
    </row>
    <row r="78" spans="9:9" x14ac:dyDescent="0.3">
      <c r="I78" s="1"/>
    </row>
    <row r="79" spans="9:9" x14ac:dyDescent="0.3">
      <c r="I79" s="1"/>
    </row>
    <row r="80" spans="9:9" x14ac:dyDescent="0.3">
      <c r="I80" s="1"/>
    </row>
    <row r="81" spans="9:9" x14ac:dyDescent="0.3">
      <c r="I81" s="1"/>
    </row>
  </sheetData>
  <mergeCells count="12">
    <mergeCell ref="A29:G29"/>
    <mergeCell ref="I31:N31"/>
    <mergeCell ref="J32:L32"/>
    <mergeCell ref="C10:D10"/>
    <mergeCell ref="F10:G10"/>
    <mergeCell ref="J34:M34"/>
    <mergeCell ref="L4:N4"/>
    <mergeCell ref="L5:N5"/>
    <mergeCell ref="M7:N7"/>
    <mergeCell ref="M8:N8"/>
    <mergeCell ref="I10:J10"/>
    <mergeCell ref="L10:N10"/>
  </mergeCells>
  <printOptions horizontalCentered="1"/>
  <pageMargins left="0.59055118110236227" right="0.59055118110236227" top="1.1811023622047245" bottom="0.39370078740157483" header="0.51181102362204722" footer="0.51181102362204722"/>
  <pageSetup paperSize="9" orientation="landscape" horizontalDpi="4294967292" r:id="rId1"/>
  <headerFooter alignWithMargins="0">
    <oddHeader>&amp;R&amp;"Trebuchet MS,Normal"Side &amp;P</oddHeader>
    <oddFooter>&amp;C&amp;"Trebuchet MS,Normal"&amp;8Udskrevet &amp;D &amp;T</oddFooter>
  </headerFooter>
  <customProperties>
    <customPr name="OrphanNamesChecked" r:id="rId2"/>
  </customPropertie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satser!$A$2:$A$8</xm:f>
          </x14:formula1>
          <xm:sqref>C3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81"/>
  <sheetViews>
    <sheetView workbookViewId="0"/>
  </sheetViews>
  <sheetFormatPr defaultColWidth="37.33203125" defaultRowHeight="15" x14ac:dyDescent="0.3"/>
  <cols>
    <col min="1" max="1" width="55.1640625" style="1" customWidth="1"/>
    <col min="2" max="2" width="2" style="3" customWidth="1"/>
    <col min="3" max="3" width="10.83203125" style="1" customWidth="1"/>
    <col min="4" max="4" width="8.33203125" style="1" customWidth="1"/>
    <col min="5" max="5" width="2" style="3" customWidth="1"/>
    <col min="6" max="6" width="10.83203125" style="1" customWidth="1"/>
    <col min="7" max="7" width="8.33203125" style="1" customWidth="1"/>
    <col min="8" max="8" width="2" style="3" customWidth="1"/>
    <col min="9" max="9" width="8.33203125" style="4" customWidth="1"/>
    <col min="10" max="10" width="7.83203125" style="1" customWidth="1"/>
    <col min="11" max="11" width="2" style="3" customWidth="1"/>
    <col min="12" max="13" width="10" style="1" customWidth="1"/>
    <col min="14" max="14" width="11.83203125" style="1" customWidth="1"/>
    <col min="15" max="15" width="37.33203125" style="1"/>
    <col min="23" max="16384" width="37.33203125" style="1"/>
  </cols>
  <sheetData>
    <row r="1" spans="1:22" s="22" customFormat="1" ht="18.75" thickBot="1" x14ac:dyDescent="0.4">
      <c r="A1" s="44" t="str">
        <f>"Rejsegodtgørelse " &amp;L4</f>
        <v>Rejsegodtgørelse Hans Hansen</v>
      </c>
      <c r="B1" s="45"/>
      <c r="C1" s="43" t="str">
        <f>M8</f>
        <v>August 2023</v>
      </c>
      <c r="D1" s="43"/>
      <c r="E1" s="46"/>
      <c r="F1" s="46"/>
      <c r="G1" s="46"/>
      <c r="H1" s="47"/>
      <c r="I1" s="47"/>
      <c r="J1" s="45"/>
      <c r="K1" s="45"/>
      <c r="L1" s="45"/>
      <c r="M1" s="45"/>
      <c r="N1" s="48"/>
      <c r="P1"/>
      <c r="Q1"/>
      <c r="R1"/>
      <c r="S1"/>
      <c r="T1"/>
      <c r="U1"/>
      <c r="V1"/>
    </row>
    <row r="2" spans="1:22" s="23" customFormat="1" ht="6" customHeight="1" x14ac:dyDescent="0.35">
      <c r="A2" s="49"/>
      <c r="B2" s="49"/>
      <c r="C2" s="50"/>
      <c r="D2" s="50"/>
      <c r="E2" s="50"/>
      <c r="F2" s="50"/>
      <c r="G2" s="50"/>
      <c r="H2" s="49"/>
      <c r="I2" s="49"/>
      <c r="J2" s="49"/>
      <c r="K2" s="49"/>
      <c r="L2" s="49"/>
      <c r="M2" s="49"/>
      <c r="N2" s="49"/>
      <c r="P2"/>
      <c r="Q2"/>
      <c r="R2"/>
      <c r="S2"/>
      <c r="T2"/>
      <c r="U2"/>
      <c r="V2"/>
    </row>
    <row r="3" spans="1:22" ht="15" customHeight="1" thickBot="1" x14ac:dyDescent="0.35">
      <c r="A3" s="51" t="s">
        <v>34</v>
      </c>
      <c r="B3" s="52"/>
      <c r="C3" s="57">
        <v>2023</v>
      </c>
      <c r="D3" s="53"/>
      <c r="E3" s="54"/>
      <c r="F3" s="53"/>
      <c r="G3" s="53"/>
      <c r="H3" s="54"/>
      <c r="I3" s="53"/>
      <c r="J3" s="53"/>
      <c r="K3" s="54"/>
      <c r="L3" s="53"/>
      <c r="M3" s="53"/>
      <c r="N3" s="53"/>
    </row>
    <row r="4" spans="1:22" ht="15" customHeight="1" x14ac:dyDescent="0.3">
      <c r="A4" s="21" t="s">
        <v>11</v>
      </c>
      <c r="B4" s="8"/>
      <c r="C4" s="58">
        <f>VLOOKUP(C3,satser!A2:C8,2)</f>
        <v>555</v>
      </c>
      <c r="D4" s="7"/>
      <c r="E4" s="8"/>
      <c r="H4" s="1"/>
      <c r="I4" s="1"/>
      <c r="K4" s="1"/>
      <c r="L4" s="60" t="s">
        <v>14</v>
      </c>
      <c r="M4" s="61"/>
      <c r="N4" s="62"/>
    </row>
    <row r="5" spans="1:22" ht="15" customHeight="1" x14ac:dyDescent="0.3">
      <c r="A5" s="21" t="s">
        <v>21</v>
      </c>
      <c r="B5" s="8"/>
      <c r="C5" s="58">
        <f>VLOOKUP(C3,satser!A2:C8,3)</f>
        <v>238</v>
      </c>
      <c r="D5" s="7"/>
      <c r="E5" s="8"/>
      <c r="H5" s="1"/>
      <c r="I5" s="1"/>
      <c r="K5" s="1"/>
      <c r="L5" s="63" t="s">
        <v>35</v>
      </c>
      <c r="M5" s="64"/>
      <c r="N5" s="65"/>
    </row>
    <row r="6" spans="1:22" ht="15" customHeight="1" x14ac:dyDescent="0.3">
      <c r="A6" s="21" t="s">
        <v>32</v>
      </c>
      <c r="B6" s="8"/>
      <c r="C6" s="7">
        <f>C4/24</f>
        <v>23.125</v>
      </c>
      <c r="D6" s="7"/>
      <c r="E6" s="8"/>
      <c r="H6" s="1"/>
      <c r="I6" s="1"/>
      <c r="K6" s="1"/>
      <c r="L6" s="36" t="s">
        <v>15</v>
      </c>
      <c r="M6" s="32"/>
      <c r="N6" s="33"/>
    </row>
    <row r="7" spans="1:22" ht="15" customHeight="1" x14ac:dyDescent="0.3">
      <c r="B7" s="1"/>
      <c r="E7" s="8"/>
      <c r="H7" s="1"/>
      <c r="I7" s="1"/>
      <c r="K7" s="1"/>
      <c r="L7" s="34" t="s">
        <v>25</v>
      </c>
      <c r="M7" s="64" t="s">
        <v>36</v>
      </c>
      <c r="N7" s="65"/>
    </row>
    <row r="8" spans="1:22" ht="15" customHeight="1" thickBot="1" x14ac:dyDescent="0.35">
      <c r="A8" s="5" t="s">
        <v>17</v>
      </c>
      <c r="B8" s="8"/>
      <c r="C8" s="7"/>
      <c r="D8" s="7"/>
      <c r="E8" s="8"/>
      <c r="H8" s="1"/>
      <c r="I8" s="1"/>
      <c r="K8" s="1"/>
      <c r="L8" s="35" t="s">
        <v>26</v>
      </c>
      <c r="M8" s="66" t="s">
        <v>38</v>
      </c>
      <c r="N8" s="67"/>
    </row>
    <row r="9" spans="1:22" ht="15" customHeight="1" x14ac:dyDescent="0.3">
      <c r="B9" s="8"/>
      <c r="C9" s="7"/>
      <c r="D9" s="7"/>
      <c r="E9" s="8"/>
      <c r="F9" s="7"/>
      <c r="G9" s="7"/>
      <c r="H9" s="8"/>
      <c r="I9" s="7"/>
      <c r="J9" s="7"/>
      <c r="K9" s="8"/>
      <c r="L9" s="7"/>
      <c r="M9" s="7"/>
      <c r="N9" s="7"/>
    </row>
    <row r="10" spans="1:22" ht="15.75" thickBot="1" x14ac:dyDescent="0.35">
      <c r="A10" s="5"/>
      <c r="B10" s="6"/>
      <c r="C10" s="68" t="s">
        <v>7</v>
      </c>
      <c r="D10" s="68"/>
      <c r="E10" s="31"/>
      <c r="F10" s="68" t="s">
        <v>2</v>
      </c>
      <c r="G10" s="68"/>
      <c r="H10" s="31"/>
      <c r="I10" s="68" t="s">
        <v>3</v>
      </c>
      <c r="J10" s="68"/>
      <c r="K10" s="31"/>
      <c r="L10" s="68" t="s">
        <v>0</v>
      </c>
      <c r="M10" s="68"/>
      <c r="N10" s="69"/>
    </row>
    <row r="11" spans="1:22" ht="15.75" thickBot="1" x14ac:dyDescent="0.35">
      <c r="A11" s="13" t="s">
        <v>8</v>
      </c>
      <c r="B11" s="6"/>
      <c r="C11" s="13" t="s">
        <v>31</v>
      </c>
      <c r="D11" s="13" t="s">
        <v>30</v>
      </c>
      <c r="E11" s="6"/>
      <c r="F11" s="13" t="s">
        <v>31</v>
      </c>
      <c r="G11" s="13" t="s">
        <v>30</v>
      </c>
      <c r="H11" s="14"/>
      <c r="I11" s="13" t="s">
        <v>4</v>
      </c>
      <c r="J11" s="13" t="s">
        <v>5</v>
      </c>
      <c r="K11" s="6"/>
      <c r="L11" s="15" t="s">
        <v>12</v>
      </c>
      <c r="M11" s="16" t="s">
        <v>13</v>
      </c>
      <c r="N11" s="27" t="s">
        <v>6</v>
      </c>
    </row>
    <row r="12" spans="1:22" x14ac:dyDescent="0.3">
      <c r="A12" s="29" t="s">
        <v>22</v>
      </c>
      <c r="B12" s="17"/>
      <c r="C12" s="37">
        <v>41487</v>
      </c>
      <c r="D12" s="38">
        <v>0.25</v>
      </c>
      <c r="E12" s="18"/>
      <c r="F12" s="37">
        <v>41489</v>
      </c>
      <c r="G12" s="38">
        <v>0.61458333333333337</v>
      </c>
      <c r="H12" s="8"/>
      <c r="I12" s="40">
        <f>IF(F12&gt;=C12,IF(G12&gt;=D12,F12-C12,F12-C12-1),"FEJL!")</f>
        <v>2</v>
      </c>
      <c r="J12" s="39">
        <f>IF(I12="FEJL!","0,00",((IF(I12&gt;0,IF(G12-D12&lt;0,G12+1-D12,G12-D12),0))*24))</f>
        <v>8.75</v>
      </c>
      <c r="K12" s="8"/>
      <c r="L12" s="19">
        <f>IF(I12&lt;&gt;"FEJL!",I12*$C$5,0)</f>
        <v>476</v>
      </c>
      <c r="M12" s="26">
        <f>IF(I12&lt;&gt;"FEJL!",$C$4*I12+IF(I12&gt;0,J12*$C$6,0),0)</f>
        <v>1312.34375</v>
      </c>
      <c r="N12" s="28">
        <f>SUM(L12:M12)</f>
        <v>1788.34375</v>
      </c>
    </row>
    <row r="13" spans="1:22" x14ac:dyDescent="0.3">
      <c r="A13" s="30" t="s">
        <v>16</v>
      </c>
      <c r="B13" s="17"/>
      <c r="C13" s="37">
        <v>41493</v>
      </c>
      <c r="D13" s="38">
        <v>0.1875</v>
      </c>
      <c r="E13" s="18"/>
      <c r="F13" s="37">
        <v>41496</v>
      </c>
      <c r="G13" s="38">
        <v>0.8125</v>
      </c>
      <c r="H13" s="8"/>
      <c r="I13" s="40">
        <f t="shared" ref="I13:I28" si="0">IF(F13&gt;=C13,IF(G13&gt;=D13,F13-C13,F13-C13-1),"FEJL!")</f>
        <v>3</v>
      </c>
      <c r="J13" s="39">
        <f t="shared" ref="J13:J28" si="1">IF(I13="FEJL!","0,00",((IF(I13&gt;0,IF(G13-D13&lt;0,G13+1-D13,G13-D13),0))*24))</f>
        <v>15</v>
      </c>
      <c r="K13" s="8"/>
      <c r="L13" s="19">
        <f t="shared" ref="L13:L28" si="2">IF(I13&lt;&gt;"FEJL!",I13*$C$5,0)</f>
        <v>714</v>
      </c>
      <c r="M13" s="26">
        <f t="shared" ref="M13:M28" si="3">IF(I13&lt;&gt;"FEJL!",$C$4*I13+IF(I13&gt;0,J13*$C$6,0),0)</f>
        <v>2011.875</v>
      </c>
      <c r="N13" s="28">
        <f t="shared" ref="N13:N28" si="4">SUM(L13:M13)</f>
        <v>2725.875</v>
      </c>
    </row>
    <row r="14" spans="1:22" x14ac:dyDescent="0.3">
      <c r="A14" s="30" t="s">
        <v>20</v>
      </c>
      <c r="B14" s="17"/>
      <c r="C14" s="37">
        <v>41501</v>
      </c>
      <c r="D14" s="38">
        <v>0.3125</v>
      </c>
      <c r="E14" s="18"/>
      <c r="F14" s="37">
        <v>41502</v>
      </c>
      <c r="G14" s="38">
        <v>5.2083333333333336E-2</v>
      </c>
      <c r="H14" s="8"/>
      <c r="I14" s="40">
        <f t="shared" si="0"/>
        <v>0</v>
      </c>
      <c r="J14" s="39">
        <f t="shared" si="1"/>
        <v>0</v>
      </c>
      <c r="K14" s="8"/>
      <c r="L14" s="19">
        <f t="shared" si="2"/>
        <v>0</v>
      </c>
      <c r="M14" s="26">
        <f t="shared" si="3"/>
        <v>0</v>
      </c>
      <c r="N14" s="28">
        <f t="shared" si="4"/>
        <v>0</v>
      </c>
    </row>
    <row r="15" spans="1:22" x14ac:dyDescent="0.3">
      <c r="A15" s="30" t="s">
        <v>19</v>
      </c>
      <c r="B15" s="17"/>
      <c r="C15" s="37">
        <v>41504</v>
      </c>
      <c r="D15" s="38">
        <v>0.19791666666666666</v>
      </c>
      <c r="E15" s="18"/>
      <c r="F15" s="37">
        <v>41505</v>
      </c>
      <c r="G15" s="38">
        <v>0.72916666666666663</v>
      </c>
      <c r="H15" s="8"/>
      <c r="I15" s="40">
        <f t="shared" si="0"/>
        <v>1</v>
      </c>
      <c r="J15" s="39">
        <f t="shared" si="1"/>
        <v>12.75</v>
      </c>
      <c r="K15" s="8"/>
      <c r="L15" s="19">
        <f t="shared" si="2"/>
        <v>238</v>
      </c>
      <c r="M15" s="26">
        <f t="shared" si="3"/>
        <v>849.84375</v>
      </c>
      <c r="N15" s="28">
        <f t="shared" si="4"/>
        <v>1087.84375</v>
      </c>
    </row>
    <row r="16" spans="1:22" x14ac:dyDescent="0.3">
      <c r="A16" s="30"/>
      <c r="B16" s="17"/>
      <c r="C16" s="37"/>
      <c r="D16" s="38"/>
      <c r="E16" s="18"/>
      <c r="F16" s="37"/>
      <c r="G16" s="38"/>
      <c r="H16" s="8"/>
      <c r="I16" s="40">
        <f t="shared" si="0"/>
        <v>0</v>
      </c>
      <c r="J16" s="39">
        <f t="shared" si="1"/>
        <v>0</v>
      </c>
      <c r="K16" s="8"/>
      <c r="L16" s="19">
        <f t="shared" si="2"/>
        <v>0</v>
      </c>
      <c r="M16" s="26">
        <f t="shared" si="3"/>
        <v>0</v>
      </c>
      <c r="N16" s="28">
        <f t="shared" si="4"/>
        <v>0</v>
      </c>
    </row>
    <row r="17" spans="1:14" x14ac:dyDescent="0.3">
      <c r="A17" s="30"/>
      <c r="B17" s="17"/>
      <c r="C17" s="37"/>
      <c r="D17" s="38"/>
      <c r="E17" s="18"/>
      <c r="F17" s="37"/>
      <c r="G17" s="38"/>
      <c r="H17" s="8"/>
      <c r="I17" s="40">
        <f t="shared" si="0"/>
        <v>0</v>
      </c>
      <c r="J17" s="39">
        <f t="shared" si="1"/>
        <v>0</v>
      </c>
      <c r="K17" s="8"/>
      <c r="L17" s="19">
        <f t="shared" si="2"/>
        <v>0</v>
      </c>
      <c r="M17" s="26">
        <f t="shared" si="3"/>
        <v>0</v>
      </c>
      <c r="N17" s="28">
        <f t="shared" si="4"/>
        <v>0</v>
      </c>
    </row>
    <row r="18" spans="1:14" x14ac:dyDescent="0.3">
      <c r="A18" s="30"/>
      <c r="B18" s="17"/>
      <c r="C18" s="37"/>
      <c r="D18" s="38"/>
      <c r="E18" s="18"/>
      <c r="F18" s="37"/>
      <c r="G18" s="38"/>
      <c r="H18" s="8"/>
      <c r="I18" s="40">
        <f t="shared" si="0"/>
        <v>0</v>
      </c>
      <c r="J18" s="39">
        <f t="shared" si="1"/>
        <v>0</v>
      </c>
      <c r="K18" s="8"/>
      <c r="L18" s="19">
        <f t="shared" si="2"/>
        <v>0</v>
      </c>
      <c r="M18" s="26">
        <f t="shared" si="3"/>
        <v>0</v>
      </c>
      <c r="N18" s="28">
        <f t="shared" si="4"/>
        <v>0</v>
      </c>
    </row>
    <row r="19" spans="1:14" hidden="1" x14ac:dyDescent="0.3">
      <c r="A19" s="30"/>
      <c r="B19" s="17"/>
      <c r="C19" s="37"/>
      <c r="D19" s="38"/>
      <c r="E19" s="18"/>
      <c r="F19" s="37"/>
      <c r="G19" s="38"/>
      <c r="H19" s="8"/>
      <c r="I19" s="40">
        <f t="shared" si="0"/>
        <v>0</v>
      </c>
      <c r="J19" s="39">
        <f t="shared" si="1"/>
        <v>0</v>
      </c>
      <c r="K19" s="8"/>
      <c r="L19" s="19">
        <f t="shared" si="2"/>
        <v>0</v>
      </c>
      <c r="M19" s="26">
        <f t="shared" si="3"/>
        <v>0</v>
      </c>
      <c r="N19" s="28">
        <f t="shared" si="4"/>
        <v>0</v>
      </c>
    </row>
    <row r="20" spans="1:14" hidden="1" x14ac:dyDescent="0.3">
      <c r="A20" s="30"/>
      <c r="B20" s="17"/>
      <c r="C20" s="37"/>
      <c r="D20" s="38"/>
      <c r="E20" s="18"/>
      <c r="F20" s="37"/>
      <c r="G20" s="38"/>
      <c r="H20" s="8"/>
      <c r="I20" s="40">
        <f t="shared" si="0"/>
        <v>0</v>
      </c>
      <c r="J20" s="39">
        <f t="shared" si="1"/>
        <v>0</v>
      </c>
      <c r="K20" s="8"/>
      <c r="L20" s="19">
        <f t="shared" si="2"/>
        <v>0</v>
      </c>
      <c r="M20" s="26">
        <f t="shared" si="3"/>
        <v>0</v>
      </c>
      <c r="N20" s="28">
        <f t="shared" si="4"/>
        <v>0</v>
      </c>
    </row>
    <row r="21" spans="1:14" hidden="1" x14ac:dyDescent="0.3">
      <c r="A21" s="30"/>
      <c r="B21" s="17"/>
      <c r="C21" s="37"/>
      <c r="D21" s="38"/>
      <c r="E21" s="18"/>
      <c r="F21" s="37"/>
      <c r="G21" s="38"/>
      <c r="H21" s="8"/>
      <c r="I21" s="40">
        <f t="shared" si="0"/>
        <v>0</v>
      </c>
      <c r="J21" s="39">
        <f t="shared" si="1"/>
        <v>0</v>
      </c>
      <c r="K21" s="8"/>
      <c r="L21" s="19">
        <f t="shared" si="2"/>
        <v>0</v>
      </c>
      <c r="M21" s="26">
        <f t="shared" si="3"/>
        <v>0</v>
      </c>
      <c r="N21" s="28">
        <f t="shared" si="4"/>
        <v>0</v>
      </c>
    </row>
    <row r="22" spans="1:14" hidden="1" x14ac:dyDescent="0.3">
      <c r="A22" s="30"/>
      <c r="B22" s="17"/>
      <c r="C22" s="37"/>
      <c r="D22" s="38"/>
      <c r="E22" s="18"/>
      <c r="F22" s="37"/>
      <c r="G22" s="38"/>
      <c r="H22" s="8"/>
      <c r="I22" s="40">
        <f t="shared" si="0"/>
        <v>0</v>
      </c>
      <c r="J22" s="39">
        <f t="shared" si="1"/>
        <v>0</v>
      </c>
      <c r="K22" s="8"/>
      <c r="L22" s="19">
        <f t="shared" si="2"/>
        <v>0</v>
      </c>
      <c r="M22" s="26">
        <f t="shared" si="3"/>
        <v>0</v>
      </c>
      <c r="N22" s="28">
        <f t="shared" si="4"/>
        <v>0</v>
      </c>
    </row>
    <row r="23" spans="1:14" x14ac:dyDescent="0.3">
      <c r="A23" s="30"/>
      <c r="B23" s="17"/>
      <c r="C23" s="37"/>
      <c r="D23" s="38"/>
      <c r="E23" s="18"/>
      <c r="F23" s="37"/>
      <c r="G23" s="38"/>
      <c r="H23" s="8"/>
      <c r="I23" s="40">
        <f t="shared" si="0"/>
        <v>0</v>
      </c>
      <c r="J23" s="39">
        <f t="shared" si="1"/>
        <v>0</v>
      </c>
      <c r="K23" s="8"/>
      <c r="L23" s="19">
        <f t="shared" si="2"/>
        <v>0</v>
      </c>
      <c r="M23" s="26">
        <f t="shared" si="3"/>
        <v>0</v>
      </c>
      <c r="N23" s="28">
        <f t="shared" si="4"/>
        <v>0</v>
      </c>
    </row>
    <row r="24" spans="1:14" x14ac:dyDescent="0.3">
      <c r="A24" s="30"/>
      <c r="B24" s="17"/>
      <c r="C24" s="37"/>
      <c r="D24" s="38"/>
      <c r="E24" s="18"/>
      <c r="F24" s="37"/>
      <c r="G24" s="38"/>
      <c r="H24" s="8"/>
      <c r="I24" s="40">
        <f t="shared" si="0"/>
        <v>0</v>
      </c>
      <c r="J24" s="39">
        <f t="shared" si="1"/>
        <v>0</v>
      </c>
      <c r="K24" s="8"/>
      <c r="L24" s="19">
        <f t="shared" si="2"/>
        <v>0</v>
      </c>
      <c r="M24" s="26">
        <f t="shared" si="3"/>
        <v>0</v>
      </c>
      <c r="N24" s="28">
        <f t="shared" si="4"/>
        <v>0</v>
      </c>
    </row>
    <row r="25" spans="1:14" x14ac:dyDescent="0.3">
      <c r="A25" s="30"/>
      <c r="B25" s="17"/>
      <c r="C25" s="37"/>
      <c r="D25" s="38"/>
      <c r="E25" s="18"/>
      <c r="F25" s="37"/>
      <c r="G25" s="38"/>
      <c r="H25" s="8"/>
      <c r="I25" s="40">
        <f t="shared" si="0"/>
        <v>0</v>
      </c>
      <c r="J25" s="39">
        <f t="shared" si="1"/>
        <v>0</v>
      </c>
      <c r="K25" s="8"/>
      <c r="L25" s="19">
        <f t="shared" si="2"/>
        <v>0</v>
      </c>
      <c r="M25" s="26">
        <f t="shared" si="3"/>
        <v>0</v>
      </c>
      <c r="N25" s="28">
        <f t="shared" si="4"/>
        <v>0</v>
      </c>
    </row>
    <row r="26" spans="1:14" x14ac:dyDescent="0.3">
      <c r="A26" s="30"/>
      <c r="B26" s="17"/>
      <c r="C26" s="37"/>
      <c r="D26" s="38"/>
      <c r="E26" s="18"/>
      <c r="F26" s="37"/>
      <c r="G26" s="38"/>
      <c r="H26" s="8"/>
      <c r="I26" s="40">
        <f t="shared" si="0"/>
        <v>0</v>
      </c>
      <c r="J26" s="39">
        <f t="shared" si="1"/>
        <v>0</v>
      </c>
      <c r="K26" s="8"/>
      <c r="L26" s="19">
        <f t="shared" si="2"/>
        <v>0</v>
      </c>
      <c r="M26" s="26">
        <f t="shared" si="3"/>
        <v>0</v>
      </c>
      <c r="N26" s="28">
        <f t="shared" si="4"/>
        <v>0</v>
      </c>
    </row>
    <row r="27" spans="1:14" x14ac:dyDescent="0.3">
      <c r="A27" s="30"/>
      <c r="B27" s="17"/>
      <c r="C27" s="37"/>
      <c r="D27" s="38"/>
      <c r="E27" s="18"/>
      <c r="F27" s="37"/>
      <c r="G27" s="38"/>
      <c r="H27" s="8"/>
      <c r="I27" s="40">
        <f t="shared" si="0"/>
        <v>0</v>
      </c>
      <c r="J27" s="39">
        <f t="shared" si="1"/>
        <v>0</v>
      </c>
      <c r="K27" s="8"/>
      <c r="L27" s="19">
        <f t="shared" si="2"/>
        <v>0</v>
      </c>
      <c r="M27" s="26">
        <f t="shared" si="3"/>
        <v>0</v>
      </c>
      <c r="N27" s="28">
        <f t="shared" si="4"/>
        <v>0</v>
      </c>
    </row>
    <row r="28" spans="1:14" ht="15.75" thickBot="1" x14ac:dyDescent="0.35">
      <c r="A28" s="41"/>
      <c r="B28" s="8"/>
      <c r="C28" s="42"/>
      <c r="D28" s="38"/>
      <c r="E28" s="18"/>
      <c r="F28" s="42"/>
      <c r="G28" s="38"/>
      <c r="H28" s="8"/>
      <c r="I28" s="40">
        <f t="shared" si="0"/>
        <v>0</v>
      </c>
      <c r="J28" s="39">
        <f t="shared" si="1"/>
        <v>0</v>
      </c>
      <c r="K28" s="8"/>
      <c r="L28" s="19">
        <f t="shared" si="2"/>
        <v>0</v>
      </c>
      <c r="M28" s="26">
        <f t="shared" si="3"/>
        <v>0</v>
      </c>
      <c r="N28" s="28">
        <f t="shared" si="4"/>
        <v>0</v>
      </c>
    </row>
    <row r="29" spans="1:14" ht="18" customHeight="1" thickBot="1" x14ac:dyDescent="0.35">
      <c r="A29" s="70" t="s">
        <v>1</v>
      </c>
      <c r="B29" s="71"/>
      <c r="C29" s="71"/>
      <c r="D29" s="71"/>
      <c r="E29" s="71"/>
      <c r="F29" s="71"/>
      <c r="G29" s="72"/>
      <c r="H29" s="11"/>
      <c r="I29" s="20">
        <f>SUM(I12:I28)</f>
        <v>6</v>
      </c>
      <c r="J29" s="20">
        <f>SUM(J12:J28)</f>
        <v>36.5</v>
      </c>
      <c r="K29" s="11"/>
      <c r="L29" s="20">
        <f>SUM(L12:L28)</f>
        <v>1428</v>
      </c>
      <c r="M29" s="20">
        <f>SUM(M12:M28)</f>
        <v>4174.0625</v>
      </c>
      <c r="N29" s="20">
        <f>SUM(N12:N28)</f>
        <v>5602.0625</v>
      </c>
    </row>
    <row r="30" spans="1:14" ht="18" customHeight="1" thickBot="1" x14ac:dyDescent="0.35">
      <c r="A30" s="7"/>
      <c r="B30" s="8"/>
      <c r="C30" s="7"/>
      <c r="D30" s="7"/>
      <c r="E30" s="8"/>
      <c r="F30" s="7"/>
      <c r="G30" s="7"/>
      <c r="H30" s="8"/>
      <c r="I30" s="7"/>
      <c r="J30" s="7"/>
      <c r="K30" s="8"/>
      <c r="L30" s="7"/>
      <c r="M30" s="7"/>
      <c r="N30" s="7"/>
    </row>
    <row r="31" spans="1:14" ht="18" customHeight="1" x14ac:dyDescent="0.3">
      <c r="B31" s="1"/>
      <c r="C31" s="7"/>
      <c r="D31" s="7"/>
      <c r="E31" s="8"/>
      <c r="F31" s="7"/>
      <c r="G31" s="7"/>
      <c r="H31" s="8"/>
      <c r="I31" s="73" t="s">
        <v>9</v>
      </c>
      <c r="J31" s="74"/>
      <c r="K31" s="74"/>
      <c r="L31" s="74"/>
      <c r="M31" s="74"/>
      <c r="N31" s="75"/>
    </row>
    <row r="32" spans="1:14" x14ac:dyDescent="0.3">
      <c r="B32" s="1"/>
      <c r="C32" s="7"/>
      <c r="D32" s="7"/>
      <c r="E32" s="8"/>
      <c r="F32" s="7"/>
      <c r="G32" s="7"/>
      <c r="H32" s="8"/>
      <c r="I32" s="9" t="s">
        <v>10</v>
      </c>
      <c r="J32" s="76">
        <v>45163</v>
      </c>
      <c r="K32" s="76"/>
      <c r="L32" s="76"/>
      <c r="M32" s="8"/>
      <c r="N32" s="10"/>
    </row>
    <row r="33" spans="2:14" x14ac:dyDescent="0.3">
      <c r="B33" s="1"/>
      <c r="C33" s="7"/>
      <c r="D33" s="7"/>
      <c r="E33" s="8"/>
      <c r="F33" s="7"/>
      <c r="G33" s="7"/>
      <c r="H33" s="8"/>
      <c r="I33" s="9"/>
      <c r="J33" s="8"/>
      <c r="K33" s="8"/>
      <c r="L33" s="8"/>
      <c r="M33" s="8"/>
      <c r="N33" s="10"/>
    </row>
    <row r="34" spans="2:14" x14ac:dyDescent="0.3">
      <c r="B34" s="1"/>
      <c r="C34" s="7"/>
      <c r="D34" s="7"/>
      <c r="E34" s="8"/>
      <c r="F34" s="7"/>
      <c r="G34" s="55"/>
      <c r="H34" s="8"/>
      <c r="I34" s="9" t="s">
        <v>18</v>
      </c>
      <c r="J34" s="59" t="s">
        <v>37</v>
      </c>
      <c r="K34" s="59"/>
      <c r="L34" s="59"/>
      <c r="M34" s="59"/>
      <c r="N34" s="10"/>
    </row>
    <row r="35" spans="2:14" ht="15.75" thickBot="1" x14ac:dyDescent="0.35">
      <c r="B35" s="1"/>
      <c r="I35" s="12"/>
      <c r="J35" s="24"/>
      <c r="K35" s="24"/>
      <c r="L35" s="24"/>
      <c r="M35" s="24"/>
      <c r="N35" s="25"/>
    </row>
    <row r="36" spans="2:14" x14ac:dyDescent="0.3">
      <c r="I36" s="1"/>
      <c r="L36" s="2"/>
    </row>
    <row r="37" spans="2:14" x14ac:dyDescent="0.3">
      <c r="I37" s="1"/>
    </row>
    <row r="38" spans="2:14" x14ac:dyDescent="0.3">
      <c r="I38" s="1"/>
    </row>
    <row r="39" spans="2:14" x14ac:dyDescent="0.3">
      <c r="I39" s="1"/>
    </row>
    <row r="40" spans="2:14" x14ac:dyDescent="0.3">
      <c r="I40" s="1"/>
    </row>
    <row r="41" spans="2:14" x14ac:dyDescent="0.3">
      <c r="I41" s="1"/>
    </row>
    <row r="42" spans="2:14" x14ac:dyDescent="0.3">
      <c r="I42" s="1"/>
    </row>
    <row r="43" spans="2:14" x14ac:dyDescent="0.3">
      <c r="I43" s="1"/>
    </row>
    <row r="44" spans="2:14" x14ac:dyDescent="0.3">
      <c r="I44" s="1"/>
    </row>
    <row r="45" spans="2:14" x14ac:dyDescent="0.3">
      <c r="I45" s="1"/>
    </row>
    <row r="46" spans="2:14" x14ac:dyDescent="0.3">
      <c r="I46" s="1"/>
    </row>
    <row r="47" spans="2:14" x14ac:dyDescent="0.3">
      <c r="I47" s="1"/>
    </row>
    <row r="48" spans="2:14" x14ac:dyDescent="0.3">
      <c r="I48" s="1"/>
    </row>
    <row r="49" spans="9:9" x14ac:dyDescent="0.3">
      <c r="I49" s="1"/>
    </row>
    <row r="50" spans="9:9" x14ac:dyDescent="0.3">
      <c r="I50" s="1"/>
    </row>
    <row r="51" spans="9:9" x14ac:dyDescent="0.3">
      <c r="I51" s="1"/>
    </row>
    <row r="52" spans="9:9" x14ac:dyDescent="0.3">
      <c r="I52" s="1"/>
    </row>
    <row r="53" spans="9:9" x14ac:dyDescent="0.3">
      <c r="I53" s="1"/>
    </row>
    <row r="54" spans="9:9" x14ac:dyDescent="0.3">
      <c r="I54" s="1"/>
    </row>
    <row r="55" spans="9:9" x14ac:dyDescent="0.3">
      <c r="I55" s="1"/>
    </row>
    <row r="56" spans="9:9" x14ac:dyDescent="0.3">
      <c r="I56" s="1"/>
    </row>
    <row r="57" spans="9:9" x14ac:dyDescent="0.3">
      <c r="I57" s="1"/>
    </row>
    <row r="58" spans="9:9" x14ac:dyDescent="0.3">
      <c r="I58" s="1"/>
    </row>
    <row r="59" spans="9:9" x14ac:dyDescent="0.3">
      <c r="I59" s="1"/>
    </row>
    <row r="60" spans="9:9" x14ac:dyDescent="0.3">
      <c r="I60" s="1"/>
    </row>
    <row r="61" spans="9:9" x14ac:dyDescent="0.3">
      <c r="I61" s="1"/>
    </row>
    <row r="62" spans="9:9" x14ac:dyDescent="0.3">
      <c r="I62" s="1"/>
    </row>
    <row r="63" spans="9:9" x14ac:dyDescent="0.3">
      <c r="I63" s="1"/>
    </row>
    <row r="64" spans="9:9" x14ac:dyDescent="0.3">
      <c r="I64" s="1"/>
    </row>
    <row r="65" spans="9:9" x14ac:dyDescent="0.3">
      <c r="I65" s="1"/>
    </row>
    <row r="66" spans="9:9" x14ac:dyDescent="0.3">
      <c r="I66" s="1"/>
    </row>
    <row r="67" spans="9:9" x14ac:dyDescent="0.3">
      <c r="I67" s="1"/>
    </row>
    <row r="68" spans="9:9" x14ac:dyDescent="0.3">
      <c r="I68" s="1"/>
    </row>
    <row r="69" spans="9:9" x14ac:dyDescent="0.3">
      <c r="I69" s="1"/>
    </row>
    <row r="70" spans="9:9" x14ac:dyDescent="0.3">
      <c r="I70" s="1"/>
    </row>
    <row r="71" spans="9:9" x14ac:dyDescent="0.3">
      <c r="I71" s="1"/>
    </row>
    <row r="72" spans="9:9" x14ac:dyDescent="0.3">
      <c r="I72" s="1"/>
    </row>
    <row r="73" spans="9:9" x14ac:dyDescent="0.3">
      <c r="I73" s="1"/>
    </row>
    <row r="74" spans="9:9" x14ac:dyDescent="0.3">
      <c r="I74" s="1"/>
    </row>
    <row r="75" spans="9:9" x14ac:dyDescent="0.3">
      <c r="I75" s="1"/>
    </row>
    <row r="76" spans="9:9" x14ac:dyDescent="0.3">
      <c r="I76" s="1"/>
    </row>
    <row r="77" spans="9:9" x14ac:dyDescent="0.3">
      <c r="I77" s="1"/>
    </row>
    <row r="78" spans="9:9" x14ac:dyDescent="0.3">
      <c r="I78" s="1"/>
    </row>
    <row r="79" spans="9:9" x14ac:dyDescent="0.3">
      <c r="I79" s="1"/>
    </row>
    <row r="80" spans="9:9" x14ac:dyDescent="0.3">
      <c r="I80" s="1"/>
    </row>
    <row r="81" spans="9:9" x14ac:dyDescent="0.3">
      <c r="I81" s="1"/>
    </row>
  </sheetData>
  <mergeCells count="12">
    <mergeCell ref="A29:G29"/>
    <mergeCell ref="I31:N31"/>
    <mergeCell ref="J32:L32"/>
    <mergeCell ref="J34:M34"/>
    <mergeCell ref="L4:N4"/>
    <mergeCell ref="L5:N5"/>
    <mergeCell ref="M7:N7"/>
    <mergeCell ref="M8:N8"/>
    <mergeCell ref="C10:D10"/>
    <mergeCell ref="F10:G10"/>
    <mergeCell ref="I10:J10"/>
    <mergeCell ref="L10:N10"/>
  </mergeCells>
  <printOptions horizontalCentered="1"/>
  <pageMargins left="0.59055118110236227" right="0.59055118110236227" top="1.1811023622047245" bottom="0.39370078740157483" header="0.51181102362204722" footer="0.51181102362204722"/>
  <pageSetup paperSize="9" orientation="landscape" horizontalDpi="4294967292" r:id="rId1"/>
  <headerFooter alignWithMargins="0">
    <oddHeader>&amp;R&amp;"Trebuchet MS,Normal"Side &amp;P</oddHeader>
    <oddFooter>&amp;C&amp;"Trebuchet MS,Normal"&amp;8Udskrevet &amp;D &amp;T</oddFooter>
  </headerFooter>
  <customProperties>
    <customPr name="OrphanNamesChecked" r:id="rId2"/>
  </customPropertie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satser!$A$2:$A$8</xm:f>
          </x14:formula1>
          <xm:sqref>C3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7"/>
  <sheetViews>
    <sheetView workbookViewId="0">
      <selection activeCell="C7" sqref="C7"/>
    </sheetView>
  </sheetViews>
  <sheetFormatPr defaultRowHeight="15" x14ac:dyDescent="0.3"/>
  <cols>
    <col min="1" max="16384" width="9.33203125" style="4"/>
  </cols>
  <sheetData>
    <row r="1" spans="1:3" x14ac:dyDescent="0.3">
      <c r="A1" s="56" t="s">
        <v>33</v>
      </c>
      <c r="B1" s="4" t="s">
        <v>13</v>
      </c>
      <c r="C1" s="4" t="s">
        <v>12</v>
      </c>
    </row>
    <row r="2" spans="1:3" x14ac:dyDescent="0.3">
      <c r="A2" s="4">
        <v>2019</v>
      </c>
      <c r="B2" s="4">
        <v>509</v>
      </c>
      <c r="C2" s="4">
        <v>219</v>
      </c>
    </row>
    <row r="3" spans="1:3" x14ac:dyDescent="0.3">
      <c r="A3" s="4">
        <v>2020</v>
      </c>
      <c r="B3" s="4">
        <v>521</v>
      </c>
      <c r="C3" s="4">
        <v>223</v>
      </c>
    </row>
    <row r="4" spans="1:3" x14ac:dyDescent="0.3">
      <c r="A4" s="4">
        <v>2021</v>
      </c>
      <c r="B4" s="4">
        <v>532</v>
      </c>
      <c r="C4" s="4">
        <v>228</v>
      </c>
    </row>
    <row r="5" spans="1:3" x14ac:dyDescent="0.3">
      <c r="A5" s="4">
        <v>2022</v>
      </c>
      <c r="B5" s="4">
        <v>539</v>
      </c>
      <c r="C5" s="4">
        <v>231</v>
      </c>
    </row>
    <row r="6" spans="1:3" x14ac:dyDescent="0.3">
      <c r="A6" s="4">
        <v>2023</v>
      </c>
      <c r="B6" s="4">
        <v>555</v>
      </c>
      <c r="C6" s="4">
        <v>238</v>
      </c>
    </row>
    <row r="7" spans="1:3" x14ac:dyDescent="0.3">
      <c r="A7" s="4">
        <v>2024</v>
      </c>
      <c r="B7" s="4">
        <v>574</v>
      </c>
      <c r="C7" s="4">
        <v>246</v>
      </c>
    </row>
  </sheetData>
  <pageMargins left="0.7" right="0.7" top="0.75" bottom="0.75" header="0.3" footer="0.3"/>
  <customProperties>
    <customPr name="OrphanNamesChecked" r:id="rId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Skema</vt:lpstr>
      <vt:lpstr>Eksempel</vt:lpstr>
      <vt:lpstr>satser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Skattefri rejsegodtgørelse</dc:title>
  <dc:creator>Mikael Hansen</dc:creator>
  <cp:lastModifiedBy>Maria Yssing</cp:lastModifiedBy>
  <cp:lastPrinted>2017-08-08T11:37:12Z</cp:lastPrinted>
  <dcterms:created xsi:type="dcterms:W3CDTF">2000-01-27T12:35:21Z</dcterms:created>
  <dcterms:modified xsi:type="dcterms:W3CDTF">2024-02-07T12:38:42Z</dcterms:modified>
</cp:coreProperties>
</file>